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Consolidado\2020\4T20\"/>
    </mc:Choice>
  </mc:AlternateContent>
  <bookViews>
    <workbookView xWindow="0" yWindow="0" windowWidth="20460" windowHeight="7755" tabRatio="827"/>
  </bookViews>
  <sheets>
    <sheet name="Cemig (Índice)" sheetId="1" r:id="rId1"/>
    <sheet name="1.1 RAP 2020-2021 " sheetId="3" r:id="rId2"/>
    <sheet name="1.2 Usinas" sheetId="4" r:id="rId3"/>
    <sheet name="1.3 Balanço de energia" sheetId="23" r:id="rId4"/>
    <sheet name="1.4 Mercado de Energia" sheetId="6" r:id="rId5"/>
    <sheet name="1.5 EE comprada para revenda" sheetId="19" r:id="rId6"/>
    <sheet name="1.6 Perdas Energia" sheetId="7" r:id="rId7"/>
    <sheet name="1.7 DEC _ FEC" sheetId="8" r:id="rId8"/>
    <sheet name="1.8 Taxa de arrecadação_Inad" sheetId="20" r:id="rId9"/>
    <sheet name="2.1 Receita" sheetId="9" r:id="rId10"/>
    <sheet name="2.2 Custos Despesas operaci" sheetId="10" r:id="rId11"/>
    <sheet name="2.3 LAJIDA" sheetId="11" r:id="rId12"/>
    <sheet name="2.4 Resultado Financeiro" sheetId="12" r:id="rId13"/>
    <sheet name="2.5 Endividamento" sheetId="13" r:id="rId14"/>
    <sheet name="2.6 Endividamento (Debêntures)" sheetId="21" r:id="rId15"/>
    <sheet name="2.7 Investimentos" sheetId="14" r:id="rId16"/>
    <sheet name="3.1 BP (Ativo)" sheetId="15" r:id="rId17"/>
    <sheet name="3.2 BP (Passivo)" sheetId="16" r:id="rId18"/>
    <sheet name="4.1 DRE" sheetId="17" r:id="rId19"/>
    <sheet name="5. Fluxo de caixa" sheetId="18" r:id="rId20"/>
    <sheet name="6. Desempenhos das ações" sheetId="22" r:id="rId21"/>
  </sheets>
  <externalReferences>
    <externalReference r:id="rId22"/>
    <externalReference r:id="rId23"/>
    <externalReference r:id="rId24"/>
  </externalReferences>
  <definedNames>
    <definedName name="_Hlk160453777" localSheetId="10">'2.2 Custos Despesas operaci'!$B$11</definedName>
    <definedName name="_Toc223922453" localSheetId="5">'1.5 EE comprada para revenda'!$B$7</definedName>
    <definedName name="_Toc229977613" localSheetId="19">'5. Fluxo de caixa'!$B$7</definedName>
    <definedName name="_Toc229977613" localSheetId="20">'6. Desempenhos das ações'!$B$7</definedName>
    <definedName name="_Toc282006926" localSheetId="17">'3.2 BP (Passivo)'!$B$6</definedName>
    <definedName name="_Toc282006927" localSheetId="17">'3.2 BP (Passivo)'!$B$7</definedName>
    <definedName name="_Toc288721758" localSheetId="10">'2.2 Custos Despesas operaci'!#REF!</definedName>
    <definedName name="_Toc288721760" localSheetId="10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23" l="1"/>
  <c r="P48" i="23"/>
  <c r="P46" i="23"/>
  <c r="P44" i="23"/>
  <c r="P42" i="23"/>
  <c r="P40" i="23"/>
  <c r="P38" i="23"/>
  <c r="P36" i="23"/>
  <c r="P34" i="23"/>
  <c r="V33" i="23"/>
  <c r="P32" i="23"/>
  <c r="V31" i="23"/>
  <c r="P30" i="23"/>
  <c r="V29" i="23"/>
  <c r="V27" i="23"/>
  <c r="P27" i="23"/>
  <c r="V25" i="23"/>
  <c r="P25" i="23"/>
  <c r="V23" i="23"/>
  <c r="S23" i="23"/>
  <c r="P23" i="23"/>
  <c r="V21" i="23"/>
  <c r="S21" i="23"/>
  <c r="P21" i="23"/>
  <c r="S19" i="23"/>
  <c r="S17" i="23" s="1"/>
  <c r="P19" i="23"/>
  <c r="P17" i="23"/>
  <c r="V19" i="23" l="1"/>
  <c r="E53" i="3" l="1"/>
  <c r="E52" i="3"/>
  <c r="E51" i="3"/>
  <c r="C14" i="3"/>
  <c r="E14" i="3" s="1"/>
  <c r="E13" i="3"/>
  <c r="E12" i="3"/>
  <c r="E11" i="3"/>
  <c r="C10" i="3"/>
  <c r="E10" i="3" s="1"/>
  <c r="E54" i="3" s="1"/>
  <c r="E28" i="22" l="1"/>
  <c r="E27" i="22"/>
  <c r="E25" i="22"/>
  <c r="E24" i="22"/>
  <c r="E23" i="22"/>
  <c r="E21" i="22"/>
  <c r="E20" i="22"/>
  <c r="E19" i="22"/>
  <c r="E18" i="22"/>
  <c r="E16" i="22"/>
  <c r="E15" i="22"/>
  <c r="E14" i="22"/>
  <c r="E13" i="22"/>
  <c r="E12" i="22"/>
</calcChain>
</file>

<file path=xl/sharedStrings.xml><?xml version="1.0" encoding="utf-8"?>
<sst xmlns="http://schemas.openxmlformats.org/spreadsheetml/2006/main" count="784" uniqueCount="513">
  <si>
    <t>Cemig</t>
  </si>
  <si>
    <t>% Cemig</t>
  </si>
  <si>
    <t xml:space="preserve">RAP </t>
  </si>
  <si>
    <t>Receita Anual Permitida - RAP</t>
  </si>
  <si>
    <t>Total</t>
  </si>
  <si>
    <t>Tipo de 
Usina</t>
  </si>
  <si>
    <t xml:space="preserve">Fim da 
Concessão </t>
  </si>
  <si>
    <t>Garantia Física 
Cemig H</t>
  </si>
  <si>
    <t>Potência 
Cemig H</t>
  </si>
  <si>
    <t>Usina</t>
  </si>
  <si>
    <t>Valores em MW</t>
  </si>
  <si>
    <t>R$</t>
  </si>
  <si>
    <t>MWh</t>
  </si>
  <si>
    <t>Preço Médio MWh Faturado  (R$/MWh)
(1)</t>
  </si>
  <si>
    <t>MWh
(2)</t>
  </si>
  <si>
    <t>Variação %</t>
  </si>
  <si>
    <t>Ano</t>
  </si>
  <si>
    <t>FECi</t>
  </si>
  <si>
    <t>Limite</t>
  </si>
  <si>
    <t>DECi</t>
  </si>
  <si>
    <t>Receita operacional líquida</t>
  </si>
  <si>
    <t>(Em milhares de Reais)</t>
  </si>
  <si>
    <t>Var %</t>
  </si>
  <si>
    <t>Consolidado</t>
  </si>
  <si>
    <t>Realizado</t>
  </si>
  <si>
    <t>Descrição (milhares)</t>
  </si>
  <si>
    <t>(Em milhares de Reais, exceto resultado por ação)</t>
  </si>
  <si>
    <t>R$ (milhões)</t>
  </si>
  <si>
    <t>LAJIDA - R$ milhões</t>
  </si>
  <si>
    <t>Denominação</t>
  </si>
  <si>
    <t>CMIG4 (PN) no fechamento (R$/ação)</t>
  </si>
  <si>
    <t>CMIG3 (ON) no fechamento (R$/ação)</t>
  </si>
  <si>
    <t>CIG (ADR PN) no fechamento (US$/ação)</t>
  </si>
  <si>
    <t>CIG.C (ADR ON) no fechamento (US$/ação)</t>
  </si>
  <si>
    <t>XCMIG (Cemig PN Latibex) no fechamento (Euro/ação)</t>
  </si>
  <si>
    <t>Valume médio diário</t>
  </si>
  <si>
    <t>CMIG4 (PN) (R$ milhões)</t>
  </si>
  <si>
    <t>CMIG3 (ON) (R$ milhões)</t>
  </si>
  <si>
    <t>CIG (ADR PN)  (US$ milhões)</t>
  </si>
  <si>
    <t>CIG.C (ADR ON)  (US$ milhões)</t>
  </si>
  <si>
    <t>Índices</t>
  </si>
  <si>
    <t>IEE</t>
  </si>
  <si>
    <t>IBOV</t>
  </si>
  <si>
    <t>DJIA</t>
  </si>
  <si>
    <t>Indicadores</t>
  </si>
  <si>
    <t>Valor de mercado no final do exercício (R$ milhões)</t>
  </si>
  <si>
    <t>-3,03 p.p</t>
  </si>
  <si>
    <t>-2,67 p.p</t>
  </si>
  <si>
    <t>(1) EV = Valor de mercado (R$/ação x quantidade de ações) + dívida líquida consolidada; 
(2) Cotações ajustadas por proventos, inclusive dividendos 
(3) Dividendos distribuídos nos últimos quatro trimestres / cotação de fechamento das ações</t>
  </si>
  <si>
    <r>
      <t xml:space="preserve">Cotação das ações </t>
    </r>
    <r>
      <rPr>
        <b/>
        <vertAlign val="superscript"/>
        <sz val="10"/>
        <color theme="9" tint="-0.499984740745262"/>
        <rFont val="Arial"/>
        <family val="2"/>
      </rPr>
      <t>(2)</t>
    </r>
  </si>
  <si>
    <r>
      <t>Enterprise value (EV - R$ milhões)</t>
    </r>
    <r>
      <rPr>
        <sz val="9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 xml:space="preserve">(1) </t>
    </r>
  </si>
  <si>
    <r>
      <t xml:space="preserve">Dividend Yield de CMIG4 (PN) (%) </t>
    </r>
    <r>
      <rPr>
        <sz val="11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>(3)</t>
    </r>
  </si>
  <si>
    <r>
      <t xml:space="preserve">Dividend Yield de CMIG3 (ON) (%) </t>
    </r>
    <r>
      <rPr>
        <vertAlign val="superscript"/>
        <sz val="10"/>
        <color theme="1"/>
        <rFont val="Arial"/>
        <family val="2"/>
      </rPr>
      <t xml:space="preserve"> (3)</t>
    </r>
  </si>
  <si>
    <t>REH - Resolução Homologatoria ANEEL - 2725/2020 (ciclo 2020/2021)</t>
  </si>
  <si>
    <t xml:space="preserve">Cemig GT </t>
  </si>
  <si>
    <t>Cemig Itajuba</t>
  </si>
  <si>
    <t>Centroeste</t>
  </si>
  <si>
    <t>Taesa</t>
  </si>
  <si>
    <t>Novatrans 2</t>
  </si>
  <si>
    <t xml:space="preserve">TSN </t>
  </si>
  <si>
    <t>Munirah</t>
  </si>
  <si>
    <t>GTESA</t>
  </si>
  <si>
    <t xml:space="preserve">PATESA </t>
  </si>
  <si>
    <t>ETAU</t>
  </si>
  <si>
    <t>ETEO</t>
  </si>
  <si>
    <t xml:space="preserve">NTE </t>
  </si>
  <si>
    <t xml:space="preserve">STE </t>
  </si>
  <si>
    <t xml:space="preserve">ATE I </t>
  </si>
  <si>
    <t xml:space="preserve">ATE II </t>
  </si>
  <si>
    <t xml:space="preserve">EATE </t>
  </si>
  <si>
    <t xml:space="preserve">ETEP </t>
  </si>
  <si>
    <t xml:space="preserve">ENTE </t>
  </si>
  <si>
    <t xml:space="preserve">ECTE </t>
  </si>
  <si>
    <t xml:space="preserve">ERTE </t>
  </si>
  <si>
    <t xml:space="preserve">Lumitrans </t>
  </si>
  <si>
    <t xml:space="preserve">Transleste </t>
  </si>
  <si>
    <t xml:space="preserve">Transirapé </t>
  </si>
  <si>
    <t xml:space="preserve">Transudeste </t>
  </si>
  <si>
    <t xml:space="preserve">ATE III </t>
  </si>
  <si>
    <t xml:space="preserve">São Gotardo </t>
  </si>
  <si>
    <t xml:space="preserve">Mariana </t>
  </si>
  <si>
    <t xml:space="preserve">Miracema </t>
  </si>
  <si>
    <t xml:space="preserve">Janaúba </t>
  </si>
  <si>
    <t xml:space="preserve">Aimorés </t>
  </si>
  <si>
    <t xml:space="preserve">Paraguaçu </t>
  </si>
  <si>
    <t xml:space="preserve">Brasnorte </t>
  </si>
  <si>
    <t xml:space="preserve">STC </t>
  </si>
  <si>
    <t xml:space="preserve">EBTE </t>
  </si>
  <si>
    <t xml:space="preserve">ESDE </t>
  </si>
  <si>
    <t xml:space="preserve">ETSE </t>
  </si>
  <si>
    <t xml:space="preserve">ESTE </t>
  </si>
  <si>
    <t xml:space="preserve">Ivaí </t>
  </si>
  <si>
    <t xml:space="preserve">EDTE </t>
  </si>
  <si>
    <t xml:space="preserve">Sant'Ana </t>
  </si>
  <si>
    <t>São João</t>
  </si>
  <si>
    <t>São Pedro</t>
  </si>
  <si>
    <t>Lagoa Nova</t>
  </si>
  <si>
    <t>TOTAL RAP CEMIG</t>
  </si>
  <si>
    <t>Valor de RAP proporcional a participação da Cemig</t>
  </si>
  <si>
    <t>Geração</t>
  </si>
  <si>
    <t>Programa de Investimento</t>
  </si>
  <si>
    <t>Aportes</t>
  </si>
  <si>
    <t>Aliança Norte</t>
  </si>
  <si>
    <t>Amazônia</t>
  </si>
  <si>
    <t>Itaocara</t>
  </si>
  <si>
    <t>Parajuru</t>
  </si>
  <si>
    <t>Renova</t>
  </si>
  <si>
    <t>Volta do Rio</t>
  </si>
  <si>
    <t>Madeira Energia - Mesa</t>
  </si>
  <si>
    <t>Transmissão</t>
  </si>
  <si>
    <t>Distribuição</t>
  </si>
  <si>
    <t>Holding</t>
  </si>
  <si>
    <t>Cemig SIM</t>
  </si>
  <si>
    <t>Cemig GD</t>
  </si>
  <si>
    <t>-</t>
  </si>
  <si>
    <t>Aquisições</t>
  </si>
  <si>
    <t>TOTAL</t>
  </si>
  <si>
    <t>Planejado</t>
  </si>
  <si>
    <t>Recursos Totais</t>
  </si>
  <si>
    <t>Requisitos Totais</t>
  </si>
  <si>
    <t>Energia Produzida</t>
  </si>
  <si>
    <t>Energia Comercializada</t>
  </si>
  <si>
    <t>Geração Própria</t>
  </si>
  <si>
    <t>Perdas Rede de Distribuição</t>
  </si>
  <si>
    <t>Vendas CEMIG D no Mercado  Cativo</t>
  </si>
  <si>
    <t>Energia Autoprodução</t>
  </si>
  <si>
    <t>Perdas Rede Básica</t>
  </si>
  <si>
    <t>Vendas CEMIG GT no Mercado Livre</t>
  </si>
  <si>
    <t>Energia Empresas Coligadas</t>
  </si>
  <si>
    <t>Repasse aos Autoprodutores</t>
  </si>
  <si>
    <t>Perdas Geração Rede Básica</t>
  </si>
  <si>
    <t>Vendas Empresas Coligadas</t>
  </si>
  <si>
    <t>Vendas CEMIG GT às Distribuidoras</t>
  </si>
  <si>
    <t>Energia Comprada</t>
  </si>
  <si>
    <t>Vendas no MRE</t>
  </si>
  <si>
    <t>Itaipu</t>
  </si>
  <si>
    <t>Vendas na CCEE</t>
  </si>
  <si>
    <t>Contratos Regulados</t>
  </si>
  <si>
    <t>Compra no MRE</t>
  </si>
  <si>
    <t>Compra na CCEE</t>
  </si>
  <si>
    <t>Contratos Bilaterais</t>
  </si>
  <si>
    <t>CCEN</t>
  </si>
  <si>
    <t>CCGF</t>
  </si>
  <si>
    <t>Recebimento na RD</t>
  </si>
  <si>
    <t>PROINFA</t>
  </si>
  <si>
    <t>Cogeração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</si>
  <si>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</si>
  <si>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</si>
  <si>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</si>
  <si>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</si>
  <si>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</si>
  <si>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</si>
  <si>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</si>
  <si>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</si>
  <si>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</si>
  <si>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Fornecimento não faturado líquido</t>
  </si>
  <si>
    <t>Suprimento a outras concessionárias (3)</t>
  </si>
  <si>
    <t>Suprimento não faturado líquido</t>
  </si>
  <si>
    <t>- </t>
  </si>
  <si>
    <t xml:space="preserve">(1) O preço médio não inclui a receita de fornecimento não faturado.
(2) Informações, em MWh, não revisadas pelos auditores independentes.
(3) Inclui Contrato de Comercialização de Energia no Ambiente Regulado - CCEAR e contratos bilaterais com outros agentes.
</t>
  </si>
  <si>
    <t xml:space="preserve">Energia de Itaipu Binacional </t>
  </si>
  <si>
    <t xml:space="preserve">Contratos por cotas de garantia física </t>
  </si>
  <si>
    <t xml:space="preserve">Cotas das usinas de Angra I e II </t>
  </si>
  <si>
    <t xml:space="preserve">Energia de curto prazo </t>
  </si>
  <si>
    <t xml:space="preserve">PROINFA </t>
  </si>
  <si>
    <t xml:space="preserve">Contratos bilaterais </t>
  </si>
  <si>
    <t xml:space="preserve">Energia adquirida através de leilão em ambiente regulado </t>
  </si>
  <si>
    <t>Energia adquirida no ambiente livre</t>
  </si>
  <si>
    <t>Geração distribuída</t>
  </si>
  <si>
    <t>Créditos de PIS/Pasep e Cofins</t>
  </si>
  <si>
    <t>2019
(Reapresentado)</t>
  </si>
  <si>
    <t>01/01/2019
(Reapresentado)</t>
  </si>
  <si>
    <t>CIRCULANTE</t>
  </si>
  <si>
    <t>Caixa e equivalentes de caixa</t>
  </si>
  <si>
    <t>Títulos e valores mobiliários</t>
  </si>
  <si>
    <t>Consumidores, revendedores e concessionários  de transporte de energia</t>
  </si>
  <si>
    <t>Ativos financeiros e setoriais da concessão</t>
  </si>
  <si>
    <t>Ativos de contrato</t>
  </si>
  <si>
    <t>Tributos compensáveis</t>
  </si>
  <si>
    <t>Imposto de renda e contribuição social a recuperar</t>
  </si>
  <si>
    <t>Dividendos a receber</t>
  </si>
  <si>
    <t>Contribuição de iluminação pública</t>
  </si>
  <si>
    <t>Reembolso de subsídios tarifários</t>
  </si>
  <si>
    <t>Instrumentos financeiros derivativos</t>
  </si>
  <si>
    <t xml:space="preserve">Outros </t>
  </si>
  <si>
    <t>Ativos classificados como mantidos para venda</t>
  </si>
  <si>
    <t>TOTAL DO CIRCULANTE</t>
  </si>
  <si>
    <t>NÃO CIRCULANTE</t>
  </si>
  <si>
    <t xml:space="preserve">Tributos compensáveis </t>
  </si>
  <si>
    <t>Impostos de renda e contribuição social diferidos</t>
  </si>
  <si>
    <t xml:space="preserve">Depósitos vinculados a litígios </t>
  </si>
  <si>
    <t>Contas a receber do Estado de Minas Gerais</t>
  </si>
  <si>
    <t>Investimentos</t>
  </si>
  <si>
    <t>Imobilizado</t>
  </si>
  <si>
    <t>Intangível</t>
  </si>
  <si>
    <t xml:space="preserve">Operações de arrendamento mercantil - direito de uso </t>
  </si>
  <si>
    <t>TOTAL DO NÃO CIRCULANTE</t>
  </si>
  <si>
    <t>TOTAL DO ATIVO</t>
  </si>
  <si>
    <t>Fornecedores</t>
  </si>
  <si>
    <t>Encargos regulatórios</t>
  </si>
  <si>
    <t>Participação dos empregados e administradores no resultado</t>
  </si>
  <si>
    <t>Impostos, taxas e contribuições</t>
  </si>
  <si>
    <t>Imposto de renda e contribuição social</t>
  </si>
  <si>
    <t>Juros sobre capital próprio e dividendos a pagar</t>
  </si>
  <si>
    <t>Empréstimos, financiamentos e debêntures</t>
  </si>
  <si>
    <t>Salários e contribuições sociais</t>
  </si>
  <si>
    <t>Obrigações pós-emprego</t>
  </si>
  <si>
    <t>Passivo financeiro da concessão</t>
  </si>
  <si>
    <t>Pis/Pasep e Cofins a ser restituído a consumidores</t>
  </si>
  <si>
    <t>Opções de venda SAAG</t>
  </si>
  <si>
    <t>Operações de arrendamento mercantil</t>
  </si>
  <si>
    <t>Outras obrigações</t>
  </si>
  <si>
    <t> Passivos diretamente associados a ativos mantidos para venda</t>
  </si>
  <si>
    <t>Imposto de renda e contribuição social diferidos</t>
  </si>
  <si>
    <t>Provisões</t>
  </si>
  <si>
    <t>PIS/Pasep e Cofins a ser restituído a consumidores</t>
  </si>
  <si>
    <t>TOTAL DO PASSIVO</t>
  </si>
  <si>
    <t xml:space="preserve">PATRIMÔNIO LÍQUIDO </t>
  </si>
  <si>
    <t>Capital social</t>
  </si>
  <si>
    <t>Reservas de capital</t>
  </si>
  <si>
    <t>Reservas de lucros</t>
  </si>
  <si>
    <t>Ajustes de avaliação patrimonial</t>
  </si>
  <si>
    <t>Lucros Acumulados</t>
  </si>
  <si>
    <t>ATRIBUÍDO A PARTICIPAÇÃO DOS ACIONISTAS CONTROLADORES</t>
  </si>
  <si>
    <t>PARTICIPAÇÃO DE ACIONISTA NÃO-CONTROLADOR</t>
  </si>
  <si>
    <t>PATRIMÔNIO LÍQUIDO</t>
  </si>
  <si>
    <t>TOTAL DO PASSIVO E DO PATRIMÔNIO LÍQUIDO</t>
  </si>
  <si>
    <t>OPERAÇÕES EM CONTINUIDADE</t>
  </si>
  <si>
    <t>RECEITA LÍQUIDA</t>
  </si>
  <si>
    <t>CUSTOS OPERACIONAIS</t>
  </si>
  <si>
    <t>CUSTO COM ENERGIA ELÉTRICA E GÁS</t>
  </si>
  <si>
    <t xml:space="preserve">Energia elétrica comprada para revenda </t>
  </si>
  <si>
    <t>Encargos de uso da rede básica de transmissão</t>
  </si>
  <si>
    <t>Gás comprado para revenda</t>
  </si>
  <si>
    <t>OUTROS CUSTOS</t>
  </si>
  <si>
    <t xml:space="preserve">Pessoal e administradores </t>
  </si>
  <si>
    <t>Materiais</t>
  </si>
  <si>
    <t>Serviços de terceiros</t>
  </si>
  <si>
    <t>Depreciação e amortização</t>
  </si>
  <si>
    <t xml:space="preserve">Provisões operacionais </t>
  </si>
  <si>
    <t>Custo de construção de infraestrutura</t>
  </si>
  <si>
    <t>Outros</t>
  </si>
  <si>
    <t>CUSTO TOTAL</t>
  </si>
  <si>
    <t>LUCRO BRUTO</t>
  </si>
  <si>
    <t xml:space="preserve">RECEITAS (DESPESAS) OPERACIONAIS </t>
  </si>
  <si>
    <t xml:space="preserve">  Despesas com Vendas</t>
  </si>
  <si>
    <t xml:space="preserve">  Despesas Gerais e Administrativas</t>
  </si>
  <si>
    <t xml:space="preserve">  Despesas com Provisões Operacionais</t>
  </si>
  <si>
    <t>Revisão Tarifária Periódica, líquida</t>
  </si>
  <si>
    <t>Resultado de Equivalência Patrimonial</t>
  </si>
  <si>
    <t>Dividendos declarados por investida classificada como ativo não circulante mantido para venda</t>
  </si>
  <si>
    <t>Resultado decorrente de combinação de negócios</t>
  </si>
  <si>
    <t>Resultado operacional antes do resultado financeiro e impostos</t>
  </si>
  <si>
    <t>Receitas Financeiras</t>
  </si>
  <si>
    <t>Despesas Financeiras</t>
  </si>
  <si>
    <t>Resultado antes do imposto de renda e contribuição social</t>
  </si>
  <si>
    <t>Imposto de renda e contribuição social correntes</t>
  </si>
  <si>
    <t>Lucro líquido do exercício proveniente de operações em continuidade</t>
  </si>
  <si>
    <t>OPERAÇÕES DESCONTINUADAS</t>
  </si>
  <si>
    <t>Lucro líquido do exercício proveniente de operações descontinuadas</t>
  </si>
  <si>
    <t>LUCRO LÍQUIDO DO EXERCÍCIO</t>
  </si>
  <si>
    <t>Total do lucro líquido do exercício atribuído a:</t>
  </si>
  <si>
    <t>Participação dos acionistas controladores</t>
  </si>
  <si>
    <t xml:space="preserve">      Lucro líquido do exercício proveniente de operações em continuidade</t>
  </si>
  <si>
    <t xml:space="preserve">      Lucro líquido do exercício proveniente de operações descontinuadas</t>
  </si>
  <si>
    <t xml:space="preserve">      Lucro líquido do exercício atribuível aos acionistas controladores</t>
  </si>
  <si>
    <t>Participação dos acionistas não-controladores</t>
  </si>
  <si>
    <t>Lucro básico e diluído por ação preferencial</t>
  </si>
  <si>
    <t>Lucro básico e diluído por ação ordinária</t>
  </si>
  <si>
    <t>Lucro básico e diluído por ação preferencial oriundo das operações em continuidade</t>
  </si>
  <si>
    <t>Lucro básico e diluído por ação ordinária oriundo das operações em continuade</t>
  </si>
  <si>
    <t>Lucro básico e diluído por ação preferencial oriundo das operações descontinuadas</t>
  </si>
  <si>
    <t>Lucro básico e diluído por ação ordinária oriundo das operações descontinuadas</t>
  </si>
  <si>
    <t>FLUXO DE CAIXA DAS ATIVIDADES OPERACIONAIS</t>
  </si>
  <si>
    <t>Lucro líquido do exercício das operações em continuidade</t>
  </si>
  <si>
    <t>Lucro líquido do exercício das operações descontinuadas</t>
  </si>
  <si>
    <t>Lucro líquido do exercício de acionistas não controladores</t>
  </si>
  <si>
    <t>Despesas (receitas) que não afetam o caixa e equivalentes de caixa</t>
  </si>
  <si>
    <t>Baixa de valor residual líquido de ativos financeiros da concessão, ativos de contrato, imobilizado e intangível</t>
  </si>
  <si>
    <t>Perda por redução ao valor recuperável de ativos de contrato e intangível</t>
  </si>
  <si>
    <t>Resultado de equivalência patrimonial</t>
  </si>
  <si>
    <t>Dividendos declarados por investida classificada como mantida para venda</t>
  </si>
  <si>
    <t>Efeitos da Revisão Tarifária  Periódica da RAP</t>
  </si>
  <si>
    <t>Ajuste na expectativa do fluxo de caixa dos ativos financeiros e de contrato da concessão</t>
  </si>
  <si>
    <t>Juros e variações monetárias</t>
  </si>
  <si>
    <t>Reconhecimento de créditos extemporâneos de PIS/Pasep e Cofins s/ICMS</t>
  </si>
  <si>
    <t>Restituição de créditos de PIS/Pasep e Cofins aos consumidores – Realização</t>
  </si>
  <si>
    <t>Variação cambial de empréstimos e financiamentos</t>
  </si>
  <si>
    <t>Amortização de custo de transação de empréstimos e financiamentos</t>
  </si>
  <si>
    <t>Provisões operacionais e perdas estimadas</t>
  </si>
  <si>
    <t>Variação do valor justo de instrumentos financeiros derivativos – swap e opções</t>
  </si>
  <si>
    <t>Conta de compensação de variação de valores de itens da “Parcela A” (CVA) e outros componentes financeiros</t>
  </si>
  <si>
    <t>Aumento (redução) de ativos</t>
  </si>
  <si>
    <t>Consumidores, revendedores e concessionários de energia</t>
  </si>
  <si>
    <t>Depósitos vinculados a litígios</t>
  </si>
  <si>
    <t>Dividendos recebidos</t>
  </si>
  <si>
    <t>Ativos financeiros da concessão e ativos de contrato</t>
  </si>
  <si>
    <t>Aumento (redução) de passivos</t>
  </si>
  <si>
    <t>Imposto de renda e contribuição social a pagar</t>
  </si>
  <si>
    <t>Adiantamento de clientes</t>
  </si>
  <si>
    <t>Caixa gerado pelas atividades operacionais em continuidade</t>
  </si>
  <si>
    <t>Juros sobre empréstimos, financiamentos e debêntures pagos</t>
  </si>
  <si>
    <t>Juros sobre mútuo com partes relacionadas pagos</t>
  </si>
  <si>
    <t>Juros sobre arrendamentos pagos</t>
  </si>
  <si>
    <t>Imposto de renda e contribuição social pagos</t>
  </si>
  <si>
    <t>Juros instrumentos financeiros derivativos (swap) pagos</t>
  </si>
  <si>
    <t>Caixa líquido gerado pelas atividades operacionais em continuidade</t>
  </si>
  <si>
    <t>Caixa líquido consumido nas atividades operacionais descontinuadas</t>
  </si>
  <si>
    <t>CAIXA LÍQUIDO GERADO NAS ATIVIDADES OPERACIONAIS</t>
  </si>
  <si>
    <t>FLUXO DE CAIXA DAS ATIVIDADES DE INVESTIMENTO</t>
  </si>
  <si>
    <t>Em títulos e valores mobiliários – aplicação financeira</t>
  </si>
  <si>
    <t>Fundos vinculados</t>
  </si>
  <si>
    <t>Caixa oriundo de combinação de negócios</t>
  </si>
  <si>
    <t>Em investimentos</t>
  </si>
  <si>
    <t>Mútuo com partes relacionadas</t>
  </si>
  <si>
    <t>Caixa líquido consumido em atividades de investimento das operações em continuidade</t>
  </si>
  <si>
    <t>Caixa líquido consumido em atividades de investimento das operações descontinuadas</t>
  </si>
  <si>
    <t>CAIXA LÍQUIDO CONSUMIDO PELAS ATIVIDADES DE INVESTIMENTO</t>
  </si>
  <si>
    <t xml:space="preserve">FLUXO DE CAIXA DAS ATIVIDADES DE FINANCIAMENTO </t>
  </si>
  <si>
    <t>Empréstimos, financiamentos e debêntures obtidos líquidos dos custos de transação</t>
  </si>
  <si>
    <t>Juros sobre capital próprio e dividendos pagos</t>
  </si>
  <si>
    <t>Pagamento de mútuos com partes relacionadas</t>
  </si>
  <si>
    <t>Pagamentos de empréstimos, financiamentos e debêntures</t>
  </si>
  <si>
    <t>Arrendamentos pagos</t>
  </si>
  <si>
    <t>CAIXA LÍQUIDO CONSUMIDO PELAS ATIVIDADES DE FINANCIAMENTO</t>
  </si>
  <si>
    <t>VARIAÇÃO LÍQUIDA DE CAIXA E EQUIVALENTES DE CAIXA</t>
  </si>
  <si>
    <t>Caixa e equivalentes de caixa no início do exercício</t>
  </si>
  <si>
    <t>CAIXA E EQUIVALENTES DE CAIXA NO FINAL DO EXERCÍCIO</t>
  </si>
  <si>
    <t>Caixa oriundo de incorporação</t>
  </si>
  <si>
    <t xml:space="preserve">  Aporte em investidas</t>
  </si>
  <si>
    <t xml:space="preserve">Intangível </t>
  </si>
  <si>
    <t>Ativos de contrato – infraestrutura de distribuição e gás</t>
  </si>
  <si>
    <t>Belo Monte</t>
  </si>
  <si>
    <t>UHE</t>
  </si>
  <si>
    <t>Emborcação</t>
  </si>
  <si>
    <t>Santo Antônio</t>
  </si>
  <si>
    <t>Nova Ponte</t>
  </si>
  <si>
    <t>Irapé</t>
  </si>
  <si>
    <t>Três Marias</t>
  </si>
  <si>
    <t xml:space="preserve">Aimorés                      </t>
  </si>
  <si>
    <t>Salto Grande</t>
  </si>
  <si>
    <t>Amador Aguiar I (Capim Branco I)</t>
  </si>
  <si>
    <t xml:space="preserve">Queimado  </t>
  </si>
  <si>
    <t>Nilo Peçanha</t>
  </si>
  <si>
    <t>Amador Aguiar II (Capim Branco II)</t>
  </si>
  <si>
    <t xml:space="preserve">Funil                       </t>
  </si>
  <si>
    <t xml:space="preserve">Sá Carvalho     </t>
  </si>
  <si>
    <t>Rosal</t>
  </si>
  <si>
    <t>Itutinga</t>
  </si>
  <si>
    <t xml:space="preserve">Igarapava                  </t>
  </si>
  <si>
    <t>Baguari</t>
  </si>
  <si>
    <t>Camargos</t>
  </si>
  <si>
    <t>Ilha dos Pombos</t>
  </si>
  <si>
    <t>EOL</t>
  </si>
  <si>
    <t>Retiro Baixo</t>
  </si>
  <si>
    <t xml:space="preserve">Porto Estrela       </t>
  </si>
  <si>
    <t>Fontes Nova</t>
  </si>
  <si>
    <t xml:space="preserve">Praias de Parajuru </t>
  </si>
  <si>
    <t xml:space="preserve">Pai Joaquim             </t>
  </si>
  <si>
    <t>PCH</t>
  </si>
  <si>
    <t>Pereira Passos</t>
  </si>
  <si>
    <t xml:space="preserve"> Piau</t>
  </si>
  <si>
    <t>Paracambi</t>
  </si>
  <si>
    <t>Gafanhoto</t>
  </si>
  <si>
    <t xml:space="preserve">Cachoeirão                        </t>
  </si>
  <si>
    <t>Santo Inácio III</t>
  </si>
  <si>
    <t>Santa Branca</t>
  </si>
  <si>
    <t>Garrote</t>
  </si>
  <si>
    <t>Santo Inácio IV</t>
  </si>
  <si>
    <t>São Raimundo</t>
  </si>
  <si>
    <t xml:space="preserve">Receita de transmissão </t>
  </si>
  <si>
    <t xml:space="preserve">Receita de construção de distribuição </t>
  </si>
  <si>
    <t>Fornecimento de gás</t>
  </si>
  <si>
    <t>Multa por violação de padrão indicador de continuidade</t>
  </si>
  <si>
    <t>Fornecimento bruto de energia elétrica</t>
  </si>
  <si>
    <t>Receita de uso dos sistemas elétricos de distribuição – TUSD</t>
  </si>
  <si>
    <t>CVA e outros componentes financeiros</t>
  </si>
  <si>
    <t xml:space="preserve">   Receita de operação e manutenção</t>
  </si>
  <si>
    <t xml:space="preserve">   Receita de construção de transmissão</t>
  </si>
  <si>
    <t xml:space="preserve">   Remuneração financeira do ativo de contrato da transmissão</t>
  </si>
  <si>
    <t>Ajuste de expectativa do fluxo de caixa do ativo financeiro indenizável da concessão de distribuição</t>
  </si>
  <si>
    <t>Receita de atualização financeira da bonificação pela outorga</t>
  </si>
  <si>
    <t>Liquidação na CCEE</t>
  </si>
  <si>
    <t>Transações no Mecanismo de Venda de Excedentes</t>
  </si>
  <si>
    <t>Outras receitas operacionais</t>
  </si>
  <si>
    <t>Impostos e encargos incidentes sobre a receita</t>
  </si>
  <si>
    <t>Pessoal</t>
  </si>
  <si>
    <t>Energia elétrica comprada para revenda</t>
  </si>
  <si>
    <t>Provisões e ajustes para perdas operacionais</t>
  </si>
  <si>
    <t>Custos de construção da infraestrutura</t>
  </si>
  <si>
    <t xml:space="preserve">Outras despesas operacionais líquidas </t>
  </si>
  <si>
    <t xml:space="preserve">RECEITAS FINANCEIRAS </t>
  </si>
  <si>
    <t>Renda de aplicação financeira</t>
  </si>
  <si>
    <t>Acréscimos moratórios sobre venda de energia</t>
  </si>
  <si>
    <t>Variação monetária</t>
  </si>
  <si>
    <t>Variação monetária de depósitos vinculados a litígios</t>
  </si>
  <si>
    <t>Encargos de créditos com partes relacionadas</t>
  </si>
  <si>
    <t>Outras</t>
  </si>
  <si>
    <t xml:space="preserve">DESPESAS FINANCEIRAS </t>
  </si>
  <si>
    <t>Variações cambiais – Itaipu Binacional</t>
  </si>
  <si>
    <t>Variação monetária – Concessão Onerosa</t>
  </si>
  <si>
    <t>Despesas financeiras de P&amp;D e PEE</t>
  </si>
  <si>
    <t>RESULTADO FINANCEIRO LÍQUIDO</t>
  </si>
  <si>
    <t>Moedas</t>
  </si>
  <si>
    <t>Dólar Norte-Americano</t>
  </si>
  <si>
    <t>Total por moedas</t>
  </si>
  <si>
    <t>Indexadores</t>
  </si>
  <si>
    <t xml:space="preserve">                 -   </t>
  </si>
  <si>
    <t xml:space="preserve">                -   </t>
  </si>
  <si>
    <t xml:space="preserve"> -   </t>
  </si>
  <si>
    <t xml:space="preserve">               -   </t>
  </si>
  <si>
    <t>Total por indexadores</t>
  </si>
  <si>
    <t>(-) Custos de transação</t>
  </si>
  <si>
    <t>(±) Recursos antecipados</t>
  </si>
  <si>
    <t xml:space="preserve">                  -   </t>
  </si>
  <si>
    <t>(-) Deságio</t>
  </si>
  <si>
    <t>Total geral</t>
  </si>
  <si>
    <t>IPCA</t>
  </si>
  <si>
    <t>UFIR/RGR</t>
  </si>
  <si>
    <t>CDI</t>
  </si>
  <si>
    <t>URTJ/TJLP</t>
  </si>
  <si>
    <t>Financiadores</t>
  </si>
  <si>
    <t>Vencimento principal</t>
  </si>
  <si>
    <t>MOEDA ESTRANGEIRA</t>
  </si>
  <si>
    <t>Dívida em moeda estrangeira</t>
  </si>
  <si>
    <t>MOEDA NACIONAL</t>
  </si>
  <si>
    <t>Sonda (7)</t>
  </si>
  <si>
    <t>(-) Custos de Transação</t>
  </si>
  <si>
    <t>Dívida em moeda nacional</t>
  </si>
  <si>
    <t>Total de empréstimos e financiamento</t>
  </si>
  <si>
    <t>Total de debêntures</t>
  </si>
  <si>
    <t>Total geral consolidado</t>
  </si>
  <si>
    <t>Diversas</t>
  </si>
  <si>
    <t>U$$</t>
  </si>
  <si>
    <t>TJLP + 2,50%</t>
  </si>
  <si>
    <t xml:space="preserve">- </t>
  </si>
  <si>
    <t>UFIR + 6,00% a 8,00%</t>
  </si>
  <si>
    <t>IGP-DI + 6,00%</t>
  </si>
  <si>
    <t xml:space="preserve">                   -   </t>
  </si>
  <si>
    <t xml:space="preserve">             -   </t>
  </si>
  <si>
    <t xml:space="preserve">            -   </t>
  </si>
  <si>
    <t>110,00% do CDI</t>
  </si>
  <si>
    <t>107,00% do CDI</t>
  </si>
  <si>
    <t xml:space="preserve">    - </t>
  </si>
  <si>
    <t>IPCA + 6,20%</t>
  </si>
  <si>
    <t>IPCA + 8,07%</t>
  </si>
  <si>
    <t>140,00% do CDI</t>
  </si>
  <si>
    <t>IPCA + 4,70%</t>
  </si>
  <si>
    <t>IPCA + 5,10%</t>
  </si>
  <si>
    <t>CDI + 0,45%</t>
  </si>
  <si>
    <t>IPCA + 4,10%</t>
  </si>
  <si>
    <t xml:space="preserve">TJLP+1,82% </t>
  </si>
  <si>
    <t>Selic + 1,82%</t>
  </si>
  <si>
    <t>TJLP + 1,82%</t>
  </si>
  <si>
    <t>CDI + 1,50%</t>
  </si>
  <si>
    <t>IPCA + 5,27%</t>
  </si>
  <si>
    <t>Circulante</t>
  </si>
  <si>
    <t>Não circulante</t>
  </si>
  <si>
    <t>Encargos financeiros anuais</t>
  </si>
  <si>
    <t>Total de empréstimos e financiamentos</t>
  </si>
  <si>
    <t>Resultado do exercício</t>
  </si>
  <si>
    <t>+ Resultado financeiro</t>
  </si>
  <si>
    <t>+ Depreciação e amortização</t>
  </si>
  <si>
    <t>Efeitos não recorrentes e não caixa</t>
  </si>
  <si>
    <t>+ Resultado de operações descontinuadas</t>
  </si>
  <si>
    <t>+ Pis/Pasep e Cofins sobre ICMS</t>
  </si>
  <si>
    <t>+ Provisão para crédito de liquidação duvidosa – Renova</t>
  </si>
  <si>
    <t>+ Reversão das perdas esperadas com créditos do Estado de Minas Gerais (líquida das constituições)</t>
  </si>
  <si>
    <t>+ Provisões Tributárias - INSS s/PRL</t>
  </si>
  <si>
    <t>+ Baixa de ativo e impairment</t>
  </si>
  <si>
    <t>Lajida ajustado</t>
  </si>
  <si>
    <t>= LAJIDA conforme “Instrução CVM 527”</t>
  </si>
  <si>
    <t>+ Despesa de imposto de renda e contribuição social</t>
  </si>
  <si>
    <t>+ Resultado da combinação de negócios</t>
  </si>
  <si>
    <t>+ Resultado da RTP/Uniformização das práticas contábeis</t>
  </si>
  <si>
    <t>Perdas Reais</t>
  </si>
  <si>
    <t>Perdas Totais (GWh)</t>
  </si>
  <si>
    <t>% Perdas Totais</t>
  </si>
  <si>
    <t>% Perdas regulatórias</t>
  </si>
  <si>
    <t>Variação monetária – CVA</t>
  </si>
  <si>
    <t>PIS/Pasep e Cofins incidentes sobre as receitas financeiras</t>
  </si>
  <si>
    <t>Ganhos com instrumentos financeiros</t>
  </si>
  <si>
    <t xml:space="preserve">Atualização dos créditos de PIS/Pasep e Cofins </t>
  </si>
  <si>
    <t>Encargos de empréstimos, financiamentos e debêntures</t>
  </si>
  <si>
    <t>Amortização do custo de transação</t>
  </si>
  <si>
    <t>Variações cambiais – empréstimos e financiamentos</t>
  </si>
  <si>
    <t>Variação monetária – empréstimos, financiamentos e debêntures</t>
  </si>
  <si>
    <t>Encargos e variação monetária de obrigação pós-emprego</t>
  </si>
  <si>
    <t>Variação monetária de arrendamento</t>
  </si>
  <si>
    <t>Banco do Brasil S.A. - bônus diversos</t>
  </si>
  <si>
    <t>Eurobonds</t>
  </si>
  <si>
    <t>Caixa Econômica Federal</t>
  </si>
  <si>
    <t>Eletrobrás</t>
  </si>
  <si>
    <t>Grandes consumidores</t>
  </si>
  <si>
    <t>Consórcio Pipoca</t>
  </si>
  <si>
    <t>Sonda</t>
  </si>
  <si>
    <t xml:space="preserve">Nota Promissória - 1ª Emissão - Série Única </t>
  </si>
  <si>
    <t xml:space="preserve">(-) FIC Pampulha - Títulos de empresas controladas </t>
  </si>
  <si>
    <t xml:space="preserve">Debêntures - 3ª Emissão - 3ª Série </t>
  </si>
  <si>
    <t xml:space="preserve">Debêntures - 6ª Emissão - 2ª Série </t>
  </si>
  <si>
    <t xml:space="preserve">Debêntures - 7ª Emissão - Série Única </t>
  </si>
  <si>
    <t xml:space="preserve">Debêntures - 3ª Emissão - 2ª Série </t>
  </si>
  <si>
    <t xml:space="preserve">Debêntures - 7ª Emissão - 1ª Série </t>
  </si>
  <si>
    <t xml:space="preserve">Debêntures - 7ª Emissão - 2ª Série </t>
  </si>
  <si>
    <t xml:space="preserve">Debêntures - - 4ª emissão - 1ª série </t>
  </si>
  <si>
    <t xml:space="preserve">Debêntures - 4ª emissão - 2ª série </t>
  </si>
  <si>
    <t xml:space="preserve">Debêntures - 4ª emissão - 3ª série </t>
  </si>
  <si>
    <t xml:space="preserve">Debêntures - 4ª emissão - 4ª série </t>
  </si>
  <si>
    <t xml:space="preserve">Debêntures - 4ª emissão - 7ª série </t>
  </si>
  <si>
    <t>Debêntures - 7ª emissão - Série única</t>
  </si>
  <si>
    <t xml:space="preserve">Debêntures - 8ª emissão - Série única </t>
  </si>
  <si>
    <t xml:space="preserve">(-) Deságio na emissão de debêntures </t>
  </si>
  <si>
    <t xml:space="preserve">  Outras Despesas Operacionais, líquidas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</si>
</sst>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[$-416]d\-mmm\-yy;@"/>
    <numFmt numFmtId="168" formatCode="_-* #,##0.0_-;\-* #,##0.0_-;_-* &quot;-&quot;??_-;_-@_-"/>
    <numFmt numFmtId="169" formatCode="dd/mm/yy;@"/>
    <numFmt numFmtId="170" formatCode="_(* #,##0.00_);_(* \(#,##0.00\);_(* &quot;-&quot;??_);_(@_)"/>
    <numFmt numFmtId="171" formatCode="0.0%"/>
    <numFmt numFmtId="172" formatCode="_-* #,##0.00_-;\(#,##0.00\);_-* &quot;-&quot;??_-;_-@_-"/>
    <numFmt numFmtId="173" formatCode="_-* #,##0_-;\(#,##0\);_-* &quot;-&quot;??_-;_-@_-"/>
    <numFmt numFmtId="174" formatCode="_-* #,##0_-;\-* #,##0_-;_-* &quot;-&quot;??_-;_-@_-"/>
    <numFmt numFmtId="175" formatCode="0.0"/>
    <numFmt numFmtId="176" formatCode="#,##0_ ;[Red]\-#,##0\ "/>
  </numFmts>
  <fonts count="4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44D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sz val="12"/>
      <color theme="1"/>
      <name val="Arial"/>
      <family val="2"/>
    </font>
    <font>
      <b/>
      <sz val="10"/>
      <color rgb="FF00744D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1"/>
      <color rgb="FF404040"/>
      <name val="Arial"/>
      <family val="2"/>
    </font>
    <font>
      <b/>
      <sz val="10"/>
      <color theme="9" tint="-0.499984740745262"/>
      <name val="Arial"/>
      <family val="2"/>
    </font>
    <font>
      <b/>
      <vertAlign val="superscript"/>
      <sz val="10"/>
      <color theme="9" tint="-0.499984740745262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1"/>
      <color rgb="FF40404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44D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F8F8F8"/>
      </bottom>
      <diagonal/>
    </border>
    <border>
      <left style="thin">
        <color theme="0"/>
      </left>
      <right style="thin">
        <color theme="0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/>
    <xf numFmtId="17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</cellStyleXfs>
  <cellXfs count="317">
    <xf numFmtId="0" fontId="0" fillId="0" borderId="0" xfId="0"/>
    <xf numFmtId="0" fontId="1" fillId="3" borderId="0" xfId="0" applyFont="1" applyFill="1"/>
    <xf numFmtId="0" fontId="4" fillId="5" borderId="0" xfId="0" applyFont="1" applyFill="1"/>
    <xf numFmtId="43" fontId="4" fillId="5" borderId="0" xfId="1" applyFont="1" applyFill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43" fontId="4" fillId="0" borderId="0" xfId="1" applyFont="1"/>
    <xf numFmtId="4" fontId="4" fillId="0" borderId="0" xfId="0" applyNumberFormat="1" applyFont="1"/>
    <xf numFmtId="166" fontId="4" fillId="0" borderId="0" xfId="1" applyNumberFormat="1" applyFont="1"/>
    <xf numFmtId="164" fontId="4" fillId="0" borderId="0" xfId="0" applyNumberFormat="1" applyFont="1"/>
    <xf numFmtId="166" fontId="4" fillId="0" borderId="0" xfId="0" applyNumberFormat="1" applyFont="1"/>
    <xf numFmtId="0" fontId="6" fillId="0" borderId="0" xfId="0" applyFont="1"/>
    <xf numFmtId="0" fontId="7" fillId="0" borderId="0" xfId="0" applyFont="1" applyFill="1" applyAlignment="1">
      <alignment vertical="top" wrapText="1"/>
    </xf>
    <xf numFmtId="164" fontId="7" fillId="0" borderId="0" xfId="1" applyNumberFormat="1" applyFont="1" applyFill="1" applyAlignment="1">
      <alignment vertical="top" wrapText="1"/>
    </xf>
    <xf numFmtId="165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10" fontId="4" fillId="0" borderId="0" xfId="2" applyNumberFormat="1" applyFont="1" applyFill="1"/>
    <xf numFmtId="0" fontId="4" fillId="4" borderId="0" xfId="0" applyFont="1" applyFill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168" fontId="8" fillId="0" borderId="0" xfId="1" applyNumberFormat="1" applyFont="1" applyAlignment="1">
      <alignment horizontal="center"/>
    </xf>
    <xf numFmtId="10" fontId="9" fillId="0" borderId="0" xfId="2" applyNumberFormat="1" applyFont="1" applyAlignment="1">
      <alignment horizontal="center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43" fontId="15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10" fontId="15" fillId="0" borderId="0" xfId="2" applyNumberFormat="1" applyFont="1" applyAlignment="1">
      <alignment horizontal="center"/>
    </xf>
    <xf numFmtId="168" fontId="13" fillId="0" borderId="0" xfId="1" applyNumberFormat="1" applyFont="1" applyAlignment="1">
      <alignment horizontal="center"/>
    </xf>
    <xf numFmtId="10" fontId="4" fillId="0" borderId="0" xfId="2" applyNumberFormat="1" applyFont="1" applyBorder="1"/>
    <xf numFmtId="0" fontId="16" fillId="0" borderId="0" xfId="3"/>
    <xf numFmtId="0" fontId="16" fillId="0" borderId="0" xfId="3" applyFill="1"/>
    <xf numFmtId="164" fontId="0" fillId="0" borderId="0" xfId="4" applyNumberFormat="1" applyFont="1" applyFill="1"/>
    <xf numFmtId="171" fontId="0" fillId="0" borderId="0" xfId="5" applyNumberFormat="1" applyFont="1" applyFill="1"/>
    <xf numFmtId="3" fontId="0" fillId="0" borderId="0" xfId="0" applyNumberFormat="1"/>
    <xf numFmtId="0" fontId="20" fillId="2" borderId="0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 vertical="center"/>
    </xf>
    <xf numFmtId="14" fontId="0" fillId="0" borderId="0" xfId="0" applyNumberFormat="1"/>
    <xf numFmtId="0" fontId="11" fillId="0" borderId="0" xfId="0" applyFont="1"/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Fill="1" applyBorder="1"/>
    <xf numFmtId="10" fontId="1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 applyAlignment="1">
      <alignment horizontal="left" vertical="center"/>
    </xf>
    <xf numFmtId="0" fontId="0" fillId="4" borderId="0" xfId="0" applyFill="1"/>
    <xf numFmtId="0" fontId="14" fillId="0" borderId="0" xfId="0" applyFont="1" applyBorder="1" applyAlignment="1">
      <alignment horizontal="left" vertical="center"/>
    </xf>
    <xf numFmtId="0" fontId="4" fillId="0" borderId="0" xfId="0" applyFont="1" applyBorder="1"/>
    <xf numFmtId="0" fontId="14" fillId="0" borderId="0" xfId="0" applyFont="1" applyAlignment="1">
      <alignment vertical="center"/>
    </xf>
    <xf numFmtId="0" fontId="1" fillId="0" borderId="0" xfId="0" applyFont="1" applyFill="1"/>
    <xf numFmtId="164" fontId="24" fillId="4" borderId="0" xfId="1" applyNumberFormat="1" applyFont="1" applyFill="1" applyAlignment="1">
      <alignment horizontal="left"/>
    </xf>
    <xf numFmtId="0" fontId="24" fillId="4" borderId="0" xfId="0" applyFont="1" applyFill="1" applyAlignment="1">
      <alignment horizontal="left"/>
    </xf>
    <xf numFmtId="0" fontId="16" fillId="0" borderId="0" xfId="6"/>
    <xf numFmtId="0" fontId="16" fillId="0" borderId="0" xfId="6" applyFill="1"/>
    <xf numFmtId="0" fontId="25" fillId="2" borderId="0" xfId="0" applyFont="1" applyFill="1"/>
    <xf numFmtId="0" fontId="28" fillId="5" borderId="0" xfId="0" applyFont="1" applyFill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 wrapText="1"/>
    </xf>
    <xf numFmtId="0" fontId="26" fillId="5" borderId="0" xfId="0" applyFont="1" applyFill="1" applyBorder="1" applyAlignment="1">
      <alignment vertical="center" wrapText="1"/>
    </xf>
    <xf numFmtId="172" fontId="26" fillId="5" borderId="4" xfId="0" applyNumberFormat="1" applyFont="1" applyFill="1" applyBorder="1" applyAlignment="1">
      <alignment horizontal="right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29" fillId="6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173" fontId="26" fillId="5" borderId="5" xfId="0" applyNumberFormat="1" applyFont="1" applyFill="1" applyBorder="1" applyAlignment="1">
      <alignment horizontal="right" vertical="center" wrapText="1"/>
    </xf>
    <xf numFmtId="172" fontId="26" fillId="5" borderId="5" xfId="0" applyNumberFormat="1" applyFont="1" applyFill="1" applyBorder="1" applyAlignment="1">
      <alignment horizontal="right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 indent="2"/>
    </xf>
    <xf numFmtId="0" fontId="19" fillId="2" borderId="0" xfId="0" applyFont="1" applyFill="1" applyBorder="1" applyAlignment="1">
      <alignment horizontal="left" vertical="center" wrapText="1" indent="2"/>
    </xf>
    <xf numFmtId="174" fontId="26" fillId="5" borderId="11" xfId="1" applyNumberFormat="1" applyFont="1" applyFill="1" applyBorder="1" applyAlignment="1">
      <alignment horizontal="center" vertical="center" wrapText="1"/>
    </xf>
    <xf numFmtId="174" fontId="20" fillId="2" borderId="11" xfId="1" applyNumberFormat="1" applyFont="1" applyFill="1" applyBorder="1" applyAlignment="1">
      <alignment horizontal="right" vertical="center" wrapText="1"/>
    </xf>
    <xf numFmtId="174" fontId="19" fillId="2" borderId="11" xfId="1" applyNumberFormat="1" applyFont="1" applyFill="1" applyBorder="1" applyAlignment="1">
      <alignment horizontal="right" vertical="center" wrapText="1"/>
    </xf>
    <xf numFmtId="173" fontId="19" fillId="2" borderId="2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9" fillId="6" borderId="0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43" fontId="25" fillId="0" borderId="0" xfId="1" applyNumberFormat="1" applyFont="1"/>
    <xf numFmtId="0" fontId="16" fillId="0" borderId="0" xfId="0" applyFont="1" applyFill="1" applyAlignment="1">
      <alignment horizontal="right" vertical="center" wrapText="1"/>
    </xf>
    <xf numFmtId="10" fontId="25" fillId="0" borderId="0" xfId="2" applyNumberFormat="1" applyFont="1" applyFill="1" applyAlignment="1">
      <alignment horizontal="right" vertical="center"/>
    </xf>
    <xf numFmtId="0" fontId="25" fillId="0" borderId="6" xfId="0" applyFont="1" applyFill="1" applyBorder="1" applyAlignment="1">
      <alignment horizontal="left" vertical="center" wrapText="1"/>
    </xf>
    <xf numFmtId="175" fontId="16" fillId="0" borderId="0" xfId="0" applyNumberFormat="1" applyFont="1" applyFill="1" applyAlignment="1">
      <alignment horizontal="right" vertical="center" wrapText="1"/>
    </xf>
    <xf numFmtId="9" fontId="25" fillId="0" borderId="0" xfId="2" applyNumberFormat="1" applyFont="1" applyFill="1" applyAlignment="1">
      <alignment horizontal="right" vertical="center"/>
    </xf>
    <xf numFmtId="0" fontId="25" fillId="0" borderId="0" xfId="0" applyFont="1" applyFill="1"/>
    <xf numFmtId="174" fontId="25" fillId="0" borderId="0" xfId="1" applyNumberFormat="1" applyFont="1"/>
    <xf numFmtId="174" fontId="16" fillId="0" borderId="0" xfId="1" applyNumberFormat="1" applyFont="1" applyFill="1" applyAlignment="1">
      <alignment horizontal="right" vertical="center" wrapText="1"/>
    </xf>
    <xf numFmtId="0" fontId="16" fillId="0" borderId="6" xfId="0" applyFont="1" applyFill="1" applyBorder="1" applyAlignment="1">
      <alignment horizontal="left" vertical="center" wrapText="1"/>
    </xf>
    <xf numFmtId="43" fontId="16" fillId="0" borderId="0" xfId="1" applyFont="1" applyFill="1" applyAlignment="1">
      <alignment horizontal="right" vertical="center" wrapText="1"/>
    </xf>
    <xf numFmtId="0" fontId="25" fillId="0" borderId="0" xfId="0" applyFont="1" applyFill="1" applyBorder="1"/>
    <xf numFmtId="49" fontId="25" fillId="0" borderId="0" xfId="1" applyNumberFormat="1" applyFont="1" applyAlignment="1">
      <alignment horizontal="right" vertical="center"/>
    </xf>
    <xf numFmtId="0" fontId="25" fillId="0" borderId="23" xfId="0" applyFont="1" applyFill="1" applyBorder="1"/>
    <xf numFmtId="0" fontId="25" fillId="0" borderId="23" xfId="0" applyFont="1" applyBorder="1"/>
    <xf numFmtId="49" fontId="25" fillId="0" borderId="23" xfId="2" applyNumberFormat="1" applyFont="1" applyBorder="1" applyAlignment="1">
      <alignment horizontal="right" vertical="center"/>
    </xf>
    <xf numFmtId="164" fontId="36" fillId="0" borderId="0" xfId="1" applyNumberFormat="1" applyFont="1" applyFill="1"/>
    <xf numFmtId="164" fontId="16" fillId="2" borderId="0" xfId="1" applyNumberFormat="1" applyFont="1" applyFill="1" applyAlignment="1">
      <alignment horizontal="left" indent="1"/>
    </xf>
    <xf numFmtId="164" fontId="16" fillId="2" borderId="0" xfId="1" applyNumberFormat="1" applyFont="1" applyFill="1"/>
    <xf numFmtId="10" fontId="16" fillId="2" borderId="0" xfId="2" applyNumberFormat="1" applyFont="1" applyFill="1"/>
    <xf numFmtId="164" fontId="25" fillId="2" borderId="0" xfId="1" applyNumberFormat="1" applyFont="1" applyFill="1" applyAlignment="1">
      <alignment horizontal="left" indent="1"/>
    </xf>
    <xf numFmtId="164" fontId="25" fillId="2" borderId="0" xfId="1" applyNumberFormat="1" applyFont="1" applyFill="1"/>
    <xf numFmtId="10" fontId="25" fillId="2" borderId="0" xfId="2" applyNumberFormat="1" applyFont="1" applyFill="1"/>
    <xf numFmtId="176" fontId="37" fillId="10" borderId="0" xfId="4" applyNumberFormat="1" applyFont="1" applyFill="1"/>
    <xf numFmtId="176" fontId="37" fillId="0" borderId="0" xfId="4" applyNumberFormat="1" applyFont="1" applyFill="1"/>
    <xf numFmtId="176" fontId="37" fillId="11" borderId="0" xfId="4" applyNumberFormat="1" applyFont="1" applyFill="1"/>
    <xf numFmtId="176" fontId="38" fillId="12" borderId="0" xfId="4" applyNumberFormat="1" applyFont="1" applyFill="1"/>
    <xf numFmtId="176" fontId="38" fillId="0" borderId="0" xfId="4" applyNumberFormat="1" applyFont="1" applyFill="1"/>
    <xf numFmtId="164" fontId="0" fillId="3" borderId="0" xfId="4" applyNumberFormat="1" applyFont="1" applyFill="1"/>
    <xf numFmtId="176" fontId="0" fillId="9" borderId="0" xfId="4" applyNumberFormat="1" applyFont="1" applyFill="1"/>
    <xf numFmtId="176" fontId="0" fillId="0" borderId="0" xfId="4" applyNumberFormat="1" applyFont="1" applyFill="1"/>
    <xf numFmtId="176" fontId="16" fillId="3" borderId="0" xfId="4" applyNumberFormat="1" applyFont="1" applyFill="1"/>
    <xf numFmtId="176" fontId="0" fillId="7" borderId="0" xfId="4" applyNumberFormat="1" applyFont="1" applyFill="1"/>
    <xf numFmtId="176" fontId="0" fillId="0" borderId="0" xfId="4" applyNumberFormat="1" applyFont="1"/>
    <xf numFmtId="164" fontId="0" fillId="0" borderId="0" xfId="4" applyNumberFormat="1" applyFont="1"/>
    <xf numFmtId="0" fontId="37" fillId="10" borderId="0" xfId="6" applyFont="1" applyFill="1"/>
    <xf numFmtId="0" fontId="37" fillId="11" borderId="0" xfId="6" applyFont="1" applyFill="1"/>
    <xf numFmtId="176" fontId="16" fillId="0" borderId="0" xfId="6" applyNumberFormat="1"/>
    <xf numFmtId="176" fontId="16" fillId="0" borderId="0" xfId="6" applyNumberFormat="1" applyFill="1"/>
    <xf numFmtId="176" fontId="38" fillId="12" borderId="0" xfId="6" applyNumberFormat="1" applyFont="1" applyFill="1"/>
    <xf numFmtId="0" fontId="16" fillId="3" borderId="0" xfId="6" applyFont="1" applyFill="1"/>
    <xf numFmtId="0" fontId="39" fillId="13" borderId="0" xfId="6" applyFont="1" applyFill="1"/>
    <xf numFmtId="176" fontId="39" fillId="13" borderId="0" xfId="6" applyNumberFormat="1" applyFont="1" applyFill="1"/>
    <xf numFmtId="0" fontId="16" fillId="3" borderId="0" xfId="6" applyFill="1"/>
    <xf numFmtId="176" fontId="16" fillId="9" borderId="0" xfId="6" applyNumberFormat="1" applyFont="1" applyFill="1"/>
    <xf numFmtId="0" fontId="16" fillId="7" borderId="0" xfId="6" applyFont="1" applyFill="1"/>
    <xf numFmtId="0" fontId="16" fillId="9" borderId="0" xfId="6" applyFill="1"/>
    <xf numFmtId="176" fontId="16" fillId="7" borderId="0" xfId="6" applyNumberFormat="1" applyFill="1"/>
    <xf numFmtId="0" fontId="16" fillId="9" borderId="0" xfId="6" applyFont="1" applyFill="1"/>
    <xf numFmtId="0" fontId="16" fillId="7" borderId="0" xfId="6" applyFill="1"/>
    <xf numFmtId="39" fontId="16" fillId="0" borderId="0" xfId="6" applyNumberFormat="1" applyFill="1"/>
    <xf numFmtId="39" fontId="40" fillId="0" borderId="0" xfId="6" applyNumberFormat="1" applyFont="1"/>
    <xf numFmtId="0" fontId="16" fillId="0" borderId="0" xfId="6" quotePrefix="1" applyFill="1"/>
    <xf numFmtId="0" fontId="16" fillId="0" borderId="0" xfId="6" applyAlignment="1">
      <alignment wrapText="1"/>
    </xf>
    <xf numFmtId="0" fontId="16" fillId="0" borderId="0" xfId="6" quotePrefix="1"/>
    <xf numFmtId="9" fontId="16" fillId="0" borderId="0" xfId="6" applyNumberFormat="1"/>
    <xf numFmtId="164" fontId="16" fillId="0" borderId="0" xfId="6" applyNumberFormat="1" applyFill="1"/>
    <xf numFmtId="0" fontId="3" fillId="0" borderId="0" xfId="0" applyFont="1" applyAlignment="1">
      <alignment horizontal="left" vertical="center"/>
    </xf>
    <xf numFmtId="0" fontId="16" fillId="2" borderId="32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3" fontId="16" fillId="2" borderId="32" xfId="0" applyNumberFormat="1" applyFont="1" applyFill="1" applyBorder="1" applyAlignment="1">
      <alignment vertical="center" wrapText="1"/>
    </xf>
    <xf numFmtId="3" fontId="16" fillId="2" borderId="15" xfId="0" applyNumberFormat="1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0" fontId="16" fillId="2" borderId="15" xfId="0" applyFont="1" applyFill="1" applyBorder="1" applyAlignment="1">
      <alignment horizontal="right" vertical="center" wrapText="1"/>
    </xf>
    <xf numFmtId="173" fontId="16" fillId="2" borderId="32" xfId="0" applyNumberFormat="1" applyFont="1" applyFill="1" applyBorder="1" applyAlignment="1">
      <alignment horizontal="right" vertical="center" wrapText="1"/>
    </xf>
    <xf numFmtId="173" fontId="16" fillId="2" borderId="15" xfId="0" applyNumberFormat="1" applyFont="1" applyFill="1" applyBorder="1" applyAlignment="1">
      <alignment horizontal="right" vertical="center" wrapText="1"/>
    </xf>
    <xf numFmtId="173" fontId="39" fillId="2" borderId="32" xfId="0" applyNumberFormat="1" applyFont="1" applyFill="1" applyBorder="1" applyAlignment="1">
      <alignment horizontal="right" vertical="center" wrapText="1"/>
    </xf>
    <xf numFmtId="173" fontId="39" fillId="2" borderId="15" xfId="0" applyNumberFormat="1" applyFont="1" applyFill="1" applyBorder="1" applyAlignment="1">
      <alignment horizontal="right" vertical="center" wrapText="1"/>
    </xf>
    <xf numFmtId="173" fontId="16" fillId="2" borderId="0" xfId="0" applyNumberFormat="1" applyFont="1" applyFill="1" applyBorder="1" applyAlignment="1">
      <alignment horizontal="right" vertical="center" wrapText="1"/>
    </xf>
    <xf numFmtId="173" fontId="16" fillId="2" borderId="33" xfId="0" applyNumberFormat="1" applyFont="1" applyFill="1" applyBorder="1" applyAlignment="1">
      <alignment horizontal="right" vertical="center" wrapText="1"/>
    </xf>
    <xf numFmtId="173" fontId="16" fillId="2" borderId="14" xfId="0" applyNumberFormat="1" applyFont="1" applyFill="1" applyBorder="1" applyAlignment="1">
      <alignment horizontal="right" vertical="center" wrapText="1"/>
    </xf>
    <xf numFmtId="173" fontId="39" fillId="2" borderId="33" xfId="0" applyNumberFormat="1" applyFont="1" applyFill="1" applyBorder="1" applyAlignment="1">
      <alignment horizontal="right" vertical="center" wrapText="1"/>
    </xf>
    <xf numFmtId="173" fontId="39" fillId="2" borderId="14" xfId="0" applyNumberFormat="1" applyFont="1" applyFill="1" applyBorder="1" applyAlignment="1">
      <alignment horizontal="right" vertical="center" wrapText="1"/>
    </xf>
    <xf numFmtId="173" fontId="39" fillId="2" borderId="34" xfId="0" applyNumberFormat="1" applyFont="1" applyFill="1" applyBorder="1" applyAlignment="1">
      <alignment horizontal="right" vertical="center" wrapText="1"/>
    </xf>
    <xf numFmtId="173" fontId="39" fillId="2" borderId="19" xfId="0" applyNumberFormat="1" applyFont="1" applyFill="1" applyBorder="1" applyAlignment="1">
      <alignment horizontal="right" vertical="center" wrapText="1"/>
    </xf>
    <xf numFmtId="173" fontId="39" fillId="2" borderId="35" xfId="0" applyNumberFormat="1" applyFont="1" applyFill="1" applyBorder="1" applyAlignment="1">
      <alignment horizontal="right" vertical="center" wrapText="1"/>
    </xf>
    <xf numFmtId="173" fontId="16" fillId="2" borderId="34" xfId="0" applyNumberFormat="1" applyFont="1" applyFill="1" applyBorder="1" applyAlignment="1">
      <alignment horizontal="right" vertical="center" wrapText="1"/>
    </xf>
    <xf numFmtId="174" fontId="28" fillId="5" borderId="4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173" fontId="19" fillId="0" borderId="0" xfId="0" applyNumberFormat="1" applyFont="1" applyFill="1" applyBorder="1" applyAlignment="1">
      <alignment horizontal="right" vertical="center" wrapText="1"/>
    </xf>
    <xf numFmtId="3" fontId="19" fillId="2" borderId="26" xfId="0" applyNumberFormat="1" applyFont="1" applyFill="1" applyBorder="1" applyAlignment="1">
      <alignment horizontal="right" vertical="center" wrapText="1"/>
    </xf>
    <xf numFmtId="3" fontId="19" fillId="2" borderId="27" xfId="0" applyNumberFormat="1" applyFont="1" applyFill="1" applyBorder="1" applyAlignment="1">
      <alignment horizontal="right" vertical="center" wrapText="1"/>
    </xf>
    <xf numFmtId="0" fontId="30" fillId="14" borderId="36" xfId="0" applyFont="1" applyFill="1" applyBorder="1" applyAlignment="1">
      <alignment horizontal="center" vertical="center" wrapText="1"/>
    </xf>
    <xf numFmtId="0" fontId="29" fillId="14" borderId="36" xfId="0" applyFont="1" applyFill="1" applyBorder="1" applyAlignment="1">
      <alignment horizontal="center" vertical="center" wrapText="1"/>
    </xf>
    <xf numFmtId="0" fontId="30" fillId="14" borderId="42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left" vertical="center"/>
    </xf>
    <xf numFmtId="164" fontId="28" fillId="6" borderId="7" xfId="1" applyNumberFormat="1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164" fontId="28" fillId="6" borderId="7" xfId="1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164" fontId="27" fillId="2" borderId="0" xfId="1" applyNumberFormat="1" applyFont="1" applyFill="1"/>
    <xf numFmtId="10" fontId="27" fillId="2" borderId="0" xfId="2" applyNumberFormat="1" applyFont="1" applyFill="1"/>
    <xf numFmtId="0" fontId="16" fillId="2" borderId="0" xfId="0" applyFont="1" applyFill="1" applyAlignment="1">
      <alignment horizontal="left" indent="2"/>
    </xf>
    <xf numFmtId="0" fontId="25" fillId="2" borderId="0" xfId="0" applyFont="1" applyFill="1" applyAlignment="1">
      <alignment horizontal="left" indent="2"/>
    </xf>
    <xf numFmtId="0" fontId="28" fillId="8" borderId="0" xfId="0" applyFont="1" applyFill="1" applyAlignment="1">
      <alignment horizontal="left" vertical="center"/>
    </xf>
    <xf numFmtId="164" fontId="28" fillId="8" borderId="0" xfId="1" applyNumberFormat="1" applyFont="1" applyFill="1" applyAlignment="1">
      <alignment horizontal="left" vertical="center"/>
    </xf>
    <xf numFmtId="0" fontId="28" fillId="6" borderId="0" xfId="0" applyFont="1" applyFill="1" applyAlignment="1">
      <alignment horizontal="center" vertical="center"/>
    </xf>
    <xf numFmtId="43" fontId="28" fillId="6" borderId="5" xfId="1" applyFont="1" applyFill="1" applyBorder="1" applyAlignment="1">
      <alignment horizontal="center" vertical="center" wrapText="1"/>
    </xf>
    <xf numFmtId="43" fontId="29" fillId="6" borderId="5" xfId="1" applyFont="1" applyFill="1" applyBorder="1" applyAlignment="1">
      <alignment horizontal="center" vertical="center" wrapText="1"/>
    </xf>
    <xf numFmtId="164" fontId="28" fillId="6" borderId="5" xfId="1" applyNumberFormat="1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174" fontId="25" fillId="2" borderId="11" xfId="1" applyNumberFormat="1" applyFont="1" applyFill="1" applyBorder="1" applyAlignment="1">
      <alignment horizontal="center" vertical="center"/>
    </xf>
    <xf numFmtId="169" fontId="25" fillId="2" borderId="11" xfId="1" applyNumberFormat="1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169" fontId="41" fillId="2" borderId="12" xfId="0" applyNumberFormat="1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29" fillId="6" borderId="4" xfId="0" applyFont="1" applyFill="1" applyBorder="1" applyAlignment="1">
      <alignment horizontal="left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73" fontId="19" fillId="2" borderId="45" xfId="0" applyNumberFormat="1" applyFont="1" applyFill="1" applyBorder="1" applyAlignment="1">
      <alignment horizontal="right" vertical="center" wrapText="1"/>
    </xf>
    <xf numFmtId="172" fontId="19" fillId="2" borderId="45" xfId="0" applyNumberFormat="1" applyFont="1" applyFill="1" applyBorder="1" applyAlignment="1">
      <alignment horizontal="right" vertical="center" wrapText="1"/>
    </xf>
    <xf numFmtId="172" fontId="19" fillId="2" borderId="44" xfId="0" applyNumberFormat="1" applyFont="1" applyFill="1" applyBorder="1" applyAlignment="1">
      <alignment horizontal="right" vertical="center" wrapText="1"/>
    </xf>
    <xf numFmtId="173" fontId="16" fillId="2" borderId="5" xfId="0" applyNumberFormat="1" applyFont="1" applyFill="1" applyBorder="1" applyAlignment="1">
      <alignment horizontal="right" vertical="center" wrapText="1"/>
    </xf>
    <xf numFmtId="172" fontId="16" fillId="2" borderId="5" xfId="0" applyNumberFormat="1" applyFont="1" applyFill="1" applyBorder="1" applyAlignment="1">
      <alignment horizontal="right" vertical="center" wrapText="1"/>
    </xf>
    <xf numFmtId="172" fontId="16" fillId="2" borderId="4" xfId="0" applyNumberFormat="1" applyFont="1" applyFill="1" applyBorder="1" applyAlignment="1">
      <alignment horizontal="right" vertical="center" wrapText="1"/>
    </xf>
    <xf numFmtId="173" fontId="16" fillId="2" borderId="13" xfId="0" applyNumberFormat="1" applyFont="1" applyFill="1" applyBorder="1" applyAlignment="1">
      <alignment horizontal="right" vertical="center" wrapText="1"/>
    </xf>
    <xf numFmtId="172" fontId="16" fillId="2" borderId="13" xfId="0" applyNumberFormat="1" applyFont="1" applyFill="1" applyBorder="1" applyAlignment="1">
      <alignment horizontal="right" vertical="center" wrapText="1"/>
    </xf>
    <xf numFmtId="173" fontId="39" fillId="2" borderId="5" xfId="0" applyNumberFormat="1" applyFont="1" applyFill="1" applyBorder="1" applyAlignment="1">
      <alignment horizontal="right" vertical="center" wrapText="1"/>
    </xf>
    <xf numFmtId="172" fontId="39" fillId="2" borderId="5" xfId="0" applyNumberFormat="1" applyFont="1" applyFill="1" applyBorder="1" applyAlignment="1">
      <alignment horizontal="right" vertical="center" wrapText="1"/>
    </xf>
    <xf numFmtId="172" fontId="39" fillId="2" borderId="4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vertical="center" wrapText="1"/>
    </xf>
    <xf numFmtId="0" fontId="39" fillId="2" borderId="0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173" fontId="16" fillId="2" borderId="6" xfId="0" applyNumberFormat="1" applyFont="1" applyFill="1" applyBorder="1" applyAlignment="1">
      <alignment horizontal="right" vertical="center" wrapText="1"/>
    </xf>
    <xf numFmtId="173" fontId="16" fillId="2" borderId="6" xfId="0" applyNumberFormat="1" applyFont="1" applyFill="1" applyBorder="1" applyAlignment="1">
      <alignment horizontal="left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3" fontId="16" fillId="2" borderId="6" xfId="2" applyNumberFormat="1" applyFont="1" applyFill="1" applyBorder="1" applyAlignment="1">
      <alignment horizontal="center" vertical="center" wrapText="1"/>
    </xf>
    <xf numFmtId="10" fontId="16" fillId="2" borderId="6" xfId="0" applyNumberFormat="1" applyFont="1" applyFill="1" applyBorder="1" applyAlignment="1">
      <alignment horizontal="center" vertical="center" wrapText="1"/>
    </xf>
    <xf numFmtId="10" fontId="16" fillId="2" borderId="6" xfId="2" applyNumberFormat="1" applyFont="1" applyFill="1" applyBorder="1" applyAlignment="1">
      <alignment horizontal="center" vertical="center" wrapText="1"/>
    </xf>
    <xf numFmtId="0" fontId="16" fillId="2" borderId="6" xfId="0" quotePrefix="1" applyFont="1" applyFill="1" applyBorder="1" applyAlignment="1">
      <alignment horizontal="center" vertical="center" wrapText="1"/>
    </xf>
    <xf numFmtId="43" fontId="16" fillId="2" borderId="6" xfId="1" applyFont="1" applyFill="1" applyBorder="1" applyAlignment="1">
      <alignment vertical="center" wrapText="1"/>
    </xf>
    <xf numFmtId="43" fontId="16" fillId="0" borderId="6" xfId="1" applyFont="1" applyFill="1" applyBorder="1" applyAlignment="1">
      <alignment horizontal="right" vertical="center" wrapText="1"/>
    </xf>
    <xf numFmtId="43" fontId="16" fillId="2" borderId="6" xfId="1" quotePrefix="1" applyFont="1" applyFill="1" applyBorder="1" applyAlignment="1">
      <alignment vertical="center" wrapText="1"/>
    </xf>
    <xf numFmtId="3" fontId="16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vertical="center"/>
    </xf>
    <xf numFmtId="173" fontId="16" fillId="2" borderId="6" xfId="1" applyNumberFormat="1" applyFont="1" applyFill="1" applyBorder="1" applyAlignment="1">
      <alignment horizontal="right" vertical="center" wrapText="1"/>
    </xf>
    <xf numFmtId="172" fontId="16" fillId="2" borderId="6" xfId="1" applyNumberFormat="1" applyFont="1" applyFill="1" applyBorder="1" applyAlignment="1">
      <alignment horizontal="right" vertical="center" wrapText="1"/>
    </xf>
    <xf numFmtId="0" fontId="16" fillId="2" borderId="6" xfId="0" quotePrefix="1" applyFont="1" applyFill="1" applyBorder="1" applyAlignment="1">
      <alignment vertical="center"/>
    </xf>
    <xf numFmtId="173" fontId="16" fillId="2" borderId="6" xfId="1" applyNumberFormat="1" applyFont="1" applyFill="1" applyBorder="1" applyAlignment="1">
      <alignment horizontal="right" vertical="center"/>
    </xf>
    <xf numFmtId="49" fontId="16" fillId="2" borderId="6" xfId="0" applyNumberFormat="1" applyFont="1" applyFill="1" applyBorder="1" applyAlignment="1">
      <alignment vertical="center" wrapText="1"/>
    </xf>
    <xf numFmtId="49" fontId="16" fillId="2" borderId="6" xfId="0" applyNumberFormat="1" applyFont="1" applyFill="1" applyBorder="1" applyAlignment="1">
      <alignment vertical="center"/>
    </xf>
    <xf numFmtId="49" fontId="39" fillId="2" borderId="6" xfId="0" applyNumberFormat="1" applyFont="1" applyFill="1" applyBorder="1" applyAlignment="1">
      <alignment vertical="center"/>
    </xf>
    <xf numFmtId="0" fontId="39" fillId="2" borderId="6" xfId="0" applyFont="1" applyFill="1" applyBorder="1" applyAlignment="1">
      <alignment vertical="center"/>
    </xf>
    <xf numFmtId="173" fontId="39" fillId="2" borderId="26" xfId="1" applyNumberFormat="1" applyFont="1" applyFill="1" applyBorder="1" applyAlignment="1">
      <alignment horizontal="right" vertical="center"/>
    </xf>
    <xf numFmtId="173" fontId="39" fillId="2" borderId="27" xfId="1" applyNumberFormat="1" applyFont="1" applyFill="1" applyBorder="1" applyAlignment="1">
      <alignment horizontal="right" vertical="center" wrapText="1"/>
    </xf>
    <xf numFmtId="172" fontId="39" fillId="2" borderId="27" xfId="1" applyNumberFormat="1" applyFont="1" applyFill="1" applyBorder="1" applyAlignment="1">
      <alignment horizontal="right" vertical="center" wrapText="1"/>
    </xf>
    <xf numFmtId="173" fontId="39" fillId="2" borderId="6" xfId="1" applyNumberFormat="1" applyFont="1" applyFill="1" applyBorder="1" applyAlignment="1">
      <alignment horizontal="right" vertical="center"/>
    </xf>
    <xf numFmtId="173" fontId="39" fillId="2" borderId="6" xfId="1" applyNumberFormat="1" applyFont="1" applyFill="1" applyBorder="1" applyAlignment="1">
      <alignment horizontal="right" vertical="center" wrapText="1"/>
    </xf>
    <xf numFmtId="172" fontId="39" fillId="2" borderId="6" xfId="1" applyNumberFormat="1" applyFont="1" applyFill="1" applyBorder="1" applyAlignment="1">
      <alignment horizontal="right" vertical="center" wrapText="1"/>
    </xf>
    <xf numFmtId="0" fontId="16" fillId="2" borderId="11" xfId="0" applyFont="1" applyFill="1" applyBorder="1" applyAlignment="1">
      <alignment horizontal="right" vertical="center" wrapText="1"/>
    </xf>
    <xf numFmtId="173" fontId="16" fillId="2" borderId="11" xfId="0" applyNumberFormat="1" applyFont="1" applyFill="1" applyBorder="1" applyAlignment="1">
      <alignment horizontal="right" vertical="center" wrapText="1"/>
    </xf>
    <xf numFmtId="173" fontId="16" fillId="2" borderId="18" xfId="0" applyNumberFormat="1" applyFont="1" applyFill="1" applyBorder="1" applyAlignment="1">
      <alignment horizontal="right" vertical="center" wrapText="1"/>
    </xf>
    <xf numFmtId="173" fontId="39" fillId="2" borderId="11" xfId="0" applyNumberFormat="1" applyFont="1" applyFill="1" applyBorder="1" applyAlignment="1">
      <alignment horizontal="right" vertical="center" wrapText="1"/>
    </xf>
    <xf numFmtId="173" fontId="39" fillId="2" borderId="16" xfId="0" applyNumberFormat="1" applyFont="1" applyFill="1" applyBorder="1" applyAlignment="1">
      <alignment horizontal="right" vertical="center" wrapText="1"/>
    </xf>
    <xf numFmtId="173" fontId="39" fillId="2" borderId="17" xfId="0" applyNumberFormat="1" applyFont="1" applyFill="1" applyBorder="1" applyAlignment="1">
      <alignment horizontal="right" vertical="center" wrapText="1"/>
    </xf>
    <xf numFmtId="0" fontId="16" fillId="2" borderId="11" xfId="0" applyFont="1" applyFill="1" applyBorder="1" applyAlignment="1">
      <alignment vertical="center" wrapText="1"/>
    </xf>
    <xf numFmtId="173" fontId="16" fillId="2" borderId="18" xfId="1" applyNumberFormat="1" applyFont="1" applyFill="1" applyBorder="1" applyAlignment="1">
      <alignment horizontal="right" vertical="center" wrapText="1"/>
    </xf>
    <xf numFmtId="1" fontId="16" fillId="2" borderId="1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73" fontId="16" fillId="2" borderId="11" xfId="1" applyNumberFormat="1" applyFont="1" applyFill="1" applyBorder="1" applyAlignment="1">
      <alignment horizontal="right" vertical="center" wrapText="1"/>
    </xf>
    <xf numFmtId="173" fontId="16" fillId="2" borderId="11" xfId="0" applyNumberFormat="1" applyFont="1" applyFill="1" applyBorder="1" applyAlignment="1">
      <alignment horizontal="center" vertical="center" wrapText="1"/>
    </xf>
    <xf numFmtId="173" fontId="39" fillId="2" borderId="11" xfId="1" applyNumberFormat="1" applyFont="1" applyFill="1" applyBorder="1" applyAlignment="1">
      <alignment horizontal="right" vertical="center" wrapText="1"/>
    </xf>
    <xf numFmtId="173" fontId="39" fillId="2" borderId="17" xfId="1" applyNumberFormat="1" applyFont="1" applyFill="1" applyBorder="1" applyAlignment="1">
      <alignment horizontal="right" vertical="center" wrapText="1"/>
    </xf>
    <xf numFmtId="173" fontId="39" fillId="2" borderId="18" xfId="1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left" vertical="center" wrapText="1" indent="2"/>
    </xf>
    <xf numFmtId="174" fontId="16" fillId="2" borderId="11" xfId="1" applyNumberFormat="1" applyFont="1" applyFill="1" applyBorder="1" applyAlignment="1">
      <alignment horizontal="right" vertical="center" wrapText="1"/>
    </xf>
    <xf numFmtId="0" fontId="39" fillId="2" borderId="0" xfId="0" applyFont="1" applyFill="1" applyBorder="1" applyAlignment="1">
      <alignment horizontal="left" vertical="center" wrapText="1" indent="2"/>
    </xf>
    <xf numFmtId="174" fontId="39" fillId="2" borderId="11" xfId="1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left" vertical="center" wrapText="1" indent="1"/>
    </xf>
    <xf numFmtId="0" fontId="39" fillId="2" borderId="0" xfId="0" applyFont="1" applyFill="1" applyBorder="1" applyAlignment="1">
      <alignment horizontal="left" vertical="center" wrapText="1"/>
    </xf>
    <xf numFmtId="173" fontId="16" fillId="2" borderId="15" xfId="0" applyNumberFormat="1" applyFont="1" applyFill="1" applyBorder="1" applyAlignment="1">
      <alignment vertical="center" wrapText="1"/>
    </xf>
    <xf numFmtId="173" fontId="16" fillId="2" borderId="0" xfId="0" applyNumberFormat="1" applyFont="1" applyFill="1" applyBorder="1" applyAlignment="1">
      <alignment vertical="center" wrapText="1"/>
    </xf>
    <xf numFmtId="173" fontId="16" fillId="2" borderId="14" xfId="0" applyNumberFormat="1" applyFont="1" applyFill="1" applyBorder="1" applyAlignment="1">
      <alignment vertical="center" wrapText="1"/>
    </xf>
    <xf numFmtId="173" fontId="16" fillId="2" borderId="28" xfId="0" applyNumberFormat="1" applyFont="1" applyFill="1" applyBorder="1" applyAlignment="1">
      <alignment vertical="center" wrapText="1"/>
    </xf>
    <xf numFmtId="173" fontId="39" fillId="2" borderId="15" xfId="0" applyNumberFormat="1" applyFont="1" applyFill="1" applyBorder="1" applyAlignment="1">
      <alignment vertical="center" wrapText="1"/>
    </xf>
    <xf numFmtId="173" fontId="39" fillId="2" borderId="0" xfId="0" applyNumberFormat="1" applyFont="1" applyFill="1" applyBorder="1" applyAlignment="1">
      <alignment vertical="center" wrapText="1"/>
    </xf>
    <xf numFmtId="173" fontId="39" fillId="2" borderId="19" xfId="0" applyNumberFormat="1" applyFont="1" applyFill="1" applyBorder="1" applyAlignment="1">
      <alignment vertical="center" wrapText="1"/>
    </xf>
    <xf numFmtId="173" fontId="39" fillId="2" borderId="29" xfId="0" applyNumberFormat="1" applyFont="1" applyFill="1" applyBorder="1" applyAlignment="1">
      <alignment vertical="center" wrapText="1"/>
    </xf>
    <xf numFmtId="173" fontId="39" fillId="2" borderId="30" xfId="0" applyNumberFormat="1" applyFont="1" applyFill="1" applyBorder="1" applyAlignment="1">
      <alignment vertical="center" wrapText="1"/>
    </xf>
    <xf numFmtId="173" fontId="39" fillId="2" borderId="31" xfId="0" applyNumberFormat="1" applyFont="1" applyFill="1" applyBorder="1" applyAlignment="1">
      <alignment vertical="center" wrapText="1"/>
    </xf>
    <xf numFmtId="173" fontId="39" fillId="2" borderId="30" xfId="0" applyNumberFormat="1" applyFont="1" applyFill="1" applyBorder="1" applyAlignment="1">
      <alignment horizontal="right" vertical="center" wrapText="1"/>
    </xf>
    <xf numFmtId="173" fontId="16" fillId="2" borderId="30" xfId="0" applyNumberFormat="1" applyFont="1" applyFill="1" applyBorder="1" applyAlignment="1">
      <alignment horizontal="right" vertical="center" wrapText="1"/>
    </xf>
    <xf numFmtId="173" fontId="39" fillId="2" borderId="21" xfId="0" applyNumberFormat="1" applyFont="1" applyFill="1" applyBorder="1" applyAlignment="1">
      <alignment horizontal="right" vertical="center" wrapText="1"/>
    </xf>
    <xf numFmtId="173" fontId="39" fillId="2" borderId="21" xfId="0" applyNumberFormat="1" applyFont="1" applyFill="1" applyBorder="1" applyAlignment="1">
      <alignment vertical="center" wrapText="1"/>
    </xf>
    <xf numFmtId="173" fontId="39" fillId="2" borderId="46" xfId="0" applyNumberFormat="1" applyFont="1" applyFill="1" applyBorder="1" applyAlignment="1">
      <alignment vertical="center" wrapText="1"/>
    </xf>
    <xf numFmtId="0" fontId="39" fillId="2" borderId="11" xfId="0" applyFont="1" applyFill="1" applyBorder="1" applyAlignment="1">
      <alignment horizontal="right" vertical="center" wrapText="1"/>
    </xf>
    <xf numFmtId="173" fontId="39" fillId="2" borderId="20" xfId="0" applyNumberFormat="1" applyFont="1" applyFill="1" applyBorder="1" applyAlignment="1">
      <alignment horizontal="right" vertical="center" wrapText="1"/>
    </xf>
    <xf numFmtId="0" fontId="16" fillId="2" borderId="0" xfId="0" applyFont="1" applyFill="1"/>
    <xf numFmtId="0" fontId="16" fillId="2" borderId="11" xfId="0" applyFont="1" applyFill="1" applyBorder="1"/>
    <xf numFmtId="43" fontId="39" fillId="2" borderId="0" xfId="1" applyFont="1" applyFill="1" applyBorder="1" applyAlignment="1">
      <alignment horizontal="right" vertical="center" wrapText="1"/>
    </xf>
    <xf numFmtId="43" fontId="39" fillId="2" borderId="11" xfId="1" applyFont="1" applyFill="1" applyBorder="1" applyAlignment="1">
      <alignment horizontal="right" vertical="center" wrapText="1"/>
    </xf>
    <xf numFmtId="0" fontId="28" fillId="6" borderId="3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0" fillId="6" borderId="0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9" fillId="14" borderId="43" xfId="0" applyFont="1" applyFill="1" applyBorder="1" applyAlignment="1">
      <alignment horizontal="center" vertical="center" wrapText="1"/>
    </xf>
    <xf numFmtId="0" fontId="29" fillId="14" borderId="42" xfId="0" applyFont="1" applyFill="1" applyBorder="1" applyAlignment="1">
      <alignment horizontal="center" vertical="center" wrapText="1"/>
    </xf>
    <xf numFmtId="0" fontId="29" fillId="14" borderId="40" xfId="0" applyFont="1" applyFill="1" applyBorder="1" applyAlignment="1">
      <alignment horizontal="center" vertical="center" wrapText="1"/>
    </xf>
    <xf numFmtId="0" fontId="29" fillId="14" borderId="11" xfId="0" applyFont="1" applyFill="1" applyBorder="1" applyAlignment="1">
      <alignment horizontal="center" vertical="center" wrapText="1"/>
    </xf>
    <xf numFmtId="0" fontId="29" fillId="14" borderId="41" xfId="0" applyFont="1" applyFill="1" applyBorder="1" applyAlignment="1">
      <alignment horizontal="center" vertical="center" wrapText="1"/>
    </xf>
    <xf numFmtId="0" fontId="29" fillId="14" borderId="37" xfId="0" applyFont="1" applyFill="1" applyBorder="1" applyAlignment="1">
      <alignment horizontal="center" vertical="center" wrapText="1"/>
    </xf>
    <xf numFmtId="0" fontId="29" fillId="14" borderId="38" xfId="0" applyFont="1" applyFill="1" applyBorder="1" applyAlignment="1">
      <alignment horizontal="center" vertical="center" wrapText="1"/>
    </xf>
    <xf numFmtId="0" fontId="29" fillId="14" borderId="39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vertical="center" wrapText="1"/>
    </xf>
    <xf numFmtId="0" fontId="31" fillId="6" borderId="25" xfId="0" applyFont="1" applyFill="1" applyBorder="1" applyAlignment="1">
      <alignment vertical="center" wrapText="1"/>
    </xf>
    <xf numFmtId="0" fontId="23" fillId="0" borderId="24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</cellXfs>
  <cellStyles count="7">
    <cellStyle name="Normal" xfId="0" builtinId="0"/>
    <cellStyle name="Normal 2" xfId="6"/>
    <cellStyle name="Normal 3" xfId="3"/>
    <cellStyle name="Porcentagem" xfId="2" builtinId="5"/>
    <cellStyle name="Porcentagem 2" xfId="5"/>
    <cellStyle name="Vírgula" xfId="1" builtinId="3"/>
    <cellStyle name="Vírgula 2" xfId="4"/>
  </cellStyles>
  <dxfs count="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600" b="1">
                <a:solidFill>
                  <a:sysClr val="windowText" lastClr="000000"/>
                </a:solidFill>
              </a:rPr>
              <a:t>Evolução das Perdas Totais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1006034039559485E-2"/>
          <c:y val="0.22985704037509561"/>
          <c:w val="0.79761039104094866"/>
          <c:h val="0.58479738280102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[3]Plan1!$N$3</c:f>
              <c:strCache>
                <c:ptCount val="1"/>
                <c:pt idx="0">
                  <c:v>Perdas Totais (GWh)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[3]Plan1!$O$2:$Q$2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[3]Plan1!$O$3:$Q$3</c:f>
              <c:numCache>
                <c:formatCode>General</c:formatCode>
                <c:ptCount val="3"/>
                <c:pt idx="0">
                  <c:v>6371</c:v>
                </c:pt>
                <c:pt idx="1">
                  <c:v>6622</c:v>
                </c:pt>
                <c:pt idx="2">
                  <c:v>6545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828511120"/>
        <c:axId val="1828513840"/>
      </c:barChart>
      <c:lineChart>
        <c:grouping val="standard"/>
        <c:varyColors val="0"/>
        <c:ser>
          <c:idx val="1"/>
          <c:order val="1"/>
          <c:tx>
            <c:strRef>
              <c:f>[3]Plan1!$N$4</c:f>
              <c:strCache>
                <c:ptCount val="1"/>
                <c:pt idx="0">
                  <c:v>% Perdas Totais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B0F0"/>
              </a:solidFill>
              <a:ln w="28575">
                <a:solidFill>
                  <a:srgbClr val="00B0F0"/>
                </a:solidFill>
              </a:ln>
              <a:effectLst/>
            </c:spPr>
          </c:marker>
          <c:dPt>
            <c:idx val="2"/>
            <c:marker>
              <c:symbol val="diamond"/>
              <c:size val="7"/>
              <c:spPr>
                <a:solidFill>
                  <a:srgbClr val="00B0F0"/>
                </a:solidFill>
                <a:ln w="2857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[3]Plan1!$O$2:$Q$2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[3]Plan1!$O$4:$Q$4</c:f>
              <c:numCache>
                <c:formatCode>General</c:formatCode>
                <c:ptCount val="3"/>
                <c:pt idx="0">
                  <c:v>0.1249</c:v>
                </c:pt>
                <c:pt idx="1">
                  <c:v>0.1273</c:v>
                </c:pt>
                <c:pt idx="2">
                  <c:v>0.12560000000000002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[3]Plan1!$N$5</c:f>
              <c:strCache>
                <c:ptCount val="1"/>
                <c:pt idx="0">
                  <c:v>% Perdas regulatórias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2857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[3]Plan1!$O$2:$Q$2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[3]Plan1!$O$5:$Q$5</c:f>
              <c:numCache>
                <c:formatCode>General</c:formatCode>
                <c:ptCount val="3"/>
                <c:pt idx="0">
                  <c:v>0.11220000000000001</c:v>
                </c:pt>
                <c:pt idx="1">
                  <c:v>0.11509999999999999</c:v>
                </c:pt>
                <c:pt idx="2">
                  <c:v>0.1143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505136"/>
        <c:axId val="1828518192"/>
      </c:lineChart>
      <c:catAx>
        <c:axId val="182851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8513840"/>
        <c:crosses val="autoZero"/>
        <c:auto val="1"/>
        <c:lblAlgn val="ctr"/>
        <c:lblOffset val="100"/>
        <c:noMultiLvlLbl val="0"/>
      </c:catAx>
      <c:valAx>
        <c:axId val="1828513840"/>
        <c:scaling>
          <c:orientation val="minMax"/>
          <c:max val="7000"/>
          <c:min val="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8511120"/>
        <c:crosses val="autoZero"/>
        <c:crossBetween val="between"/>
      </c:valAx>
      <c:valAx>
        <c:axId val="1828518192"/>
        <c:scaling>
          <c:orientation val="minMax"/>
          <c:max val="0.1800000000000000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8505136"/>
        <c:crosses val="max"/>
        <c:crossBetween val="between"/>
      </c:valAx>
      <c:catAx>
        <c:axId val="18285051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8285181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2 Custos Despesas operaci'!A1"/><Relationship Id="rId13" Type="http://schemas.openxmlformats.org/officeDocument/2006/relationships/hyperlink" Target="#'3.1 BP (Ativo)'!A1"/><Relationship Id="rId18" Type="http://schemas.openxmlformats.org/officeDocument/2006/relationships/hyperlink" Target="#'1.7 DEC _ FEC'!A1"/><Relationship Id="rId3" Type="http://schemas.openxmlformats.org/officeDocument/2006/relationships/hyperlink" Target="#'1.3 Balan&#231;o de Energia'!A1"/><Relationship Id="rId21" Type="http://schemas.openxmlformats.org/officeDocument/2006/relationships/hyperlink" Target="#'1.5 EE comprada para revenda'!A1"/><Relationship Id="rId7" Type="http://schemas.openxmlformats.org/officeDocument/2006/relationships/hyperlink" Target="#'2.1 Receita'!A1"/><Relationship Id="rId12" Type="http://schemas.openxmlformats.org/officeDocument/2006/relationships/hyperlink" Target="#'2.7 Investimentos'!A1"/><Relationship Id="rId17" Type="http://schemas.openxmlformats.org/officeDocument/2006/relationships/image" Target="../media/image1.jpeg"/><Relationship Id="rId2" Type="http://schemas.openxmlformats.org/officeDocument/2006/relationships/hyperlink" Target="#'1.2 Usinas'!A1"/><Relationship Id="rId16" Type="http://schemas.openxmlformats.org/officeDocument/2006/relationships/hyperlink" Target="#'5. Fluxo de caixa'!A1"/><Relationship Id="rId20" Type="http://schemas.openxmlformats.org/officeDocument/2006/relationships/hyperlink" Target="#'6. Desempenhos das a&#231;&#245;es'!A1"/><Relationship Id="rId1" Type="http://schemas.openxmlformats.org/officeDocument/2006/relationships/hyperlink" Target="#'1.1 RAP 2020-2021 '!A1"/><Relationship Id="rId6" Type="http://schemas.openxmlformats.org/officeDocument/2006/relationships/hyperlink" Target="#'1.8 Taxa de arrecada&#231;&#227;o_Inad'!A1"/><Relationship Id="rId11" Type="http://schemas.openxmlformats.org/officeDocument/2006/relationships/hyperlink" Target="#'2.6 Endividamento (Deb&#234;ntures)'!A1"/><Relationship Id="rId5" Type="http://schemas.openxmlformats.org/officeDocument/2006/relationships/hyperlink" Target="#'1.6 Perdas Energia'!A1"/><Relationship Id="rId15" Type="http://schemas.openxmlformats.org/officeDocument/2006/relationships/hyperlink" Target="#'4.1 DRE'!A1"/><Relationship Id="rId10" Type="http://schemas.openxmlformats.org/officeDocument/2006/relationships/hyperlink" Target="#'2.4 Resultado Financeiro'!A1"/><Relationship Id="rId19" Type="http://schemas.openxmlformats.org/officeDocument/2006/relationships/hyperlink" Target="#'2.5 Endividamento'!A1"/><Relationship Id="rId4" Type="http://schemas.openxmlformats.org/officeDocument/2006/relationships/hyperlink" Target="#'1.4 Mercado de Energia'!A1"/><Relationship Id="rId9" Type="http://schemas.openxmlformats.org/officeDocument/2006/relationships/hyperlink" Target="#'2.3 LAJIDA'!A1"/><Relationship Id="rId14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Relationship Id="rId4" Type="http://schemas.openxmlformats.org/officeDocument/2006/relationships/image" Target="../media/image6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/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0</xdr:col>
      <xdr:colOff>311370</xdr:colOff>
      <xdr:row>9</xdr:row>
      <xdr:rowOff>179053</xdr:rowOff>
    </xdr:from>
    <xdr:to>
      <xdr:col>3</xdr:col>
      <xdr:colOff>391322</xdr:colOff>
      <xdr:row>12</xdr:row>
      <xdr:rowOff>40809</xdr:rowOff>
    </xdr:to>
    <xdr:sp macro="" textlink="">
      <xdr:nvSpPr>
        <xdr:cNvPr id="12" name="Retângulo Arredondado 11">
          <a:hlinkClick xmlns:r="http://schemas.openxmlformats.org/officeDocument/2006/relationships" r:id="rId1"/>
        </xdr:cNvPr>
        <xdr:cNvSpPr/>
      </xdr:nvSpPr>
      <xdr:spPr>
        <a:xfrm>
          <a:off x="311370" y="1893553"/>
          <a:ext cx="1828070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Anual Permitida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RAP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/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/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144804</xdr:rowOff>
    </xdr:from>
    <xdr:to>
      <xdr:col>10</xdr:col>
      <xdr:colOff>564933</xdr:colOff>
      <xdr:row>19</xdr:row>
      <xdr:rowOff>92</xdr:rowOff>
    </xdr:to>
    <xdr:sp macro="" textlink="">
      <xdr:nvSpPr>
        <xdr:cNvPr id="15" name="Retângulo Arredondado 14"/>
        <xdr:cNvSpPr/>
      </xdr:nvSpPr>
      <xdr:spPr>
        <a:xfrm>
          <a:off x="4486275" y="319280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311370</xdr:colOff>
      <xdr:row>12</xdr:row>
      <xdr:rowOff>104034</xdr:rowOff>
    </xdr:from>
    <xdr:to>
      <xdr:col>3</xdr:col>
      <xdr:colOff>391322</xdr:colOff>
      <xdr:row>14</xdr:row>
      <xdr:rowOff>148353</xdr:rowOff>
    </xdr:to>
    <xdr:sp macro="" textlink="">
      <xdr:nvSpPr>
        <xdr:cNvPr id="16" name="Retângulo Arredondado 15">
          <a:hlinkClick xmlns:r="http://schemas.openxmlformats.org/officeDocument/2006/relationships" r:id="rId2"/>
        </xdr:cNvPr>
        <xdr:cNvSpPr/>
      </xdr:nvSpPr>
      <xdr:spPr>
        <a:xfrm>
          <a:off x="311370" y="2390034"/>
          <a:ext cx="1828070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Usinas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(capacidade instalada)</a:t>
          </a:r>
        </a:p>
      </xdr:txBody>
    </xdr:sp>
    <xdr:clientData/>
  </xdr:twoCellAnchor>
  <xdr:twoCellAnchor>
    <xdr:from>
      <xdr:col>0</xdr:col>
      <xdr:colOff>311370</xdr:colOff>
      <xdr:row>15</xdr:row>
      <xdr:rowOff>29015</xdr:rowOff>
    </xdr:from>
    <xdr:to>
      <xdr:col>3</xdr:col>
      <xdr:colOff>391322</xdr:colOff>
      <xdr:row>17</xdr:row>
      <xdr:rowOff>72200</xdr:rowOff>
    </xdr:to>
    <xdr:sp macro="" textlink="">
      <xdr:nvSpPr>
        <xdr:cNvPr id="17" name="Retângulo Arredondado 16">
          <a:hlinkClick xmlns:r="http://schemas.openxmlformats.org/officeDocument/2006/relationships" r:id="rId3"/>
        </xdr:cNvPr>
        <xdr:cNvSpPr/>
      </xdr:nvSpPr>
      <xdr:spPr>
        <a:xfrm>
          <a:off x="311370" y="2886515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311370</xdr:colOff>
      <xdr:row>17</xdr:row>
      <xdr:rowOff>149062</xdr:rowOff>
    </xdr:from>
    <xdr:to>
      <xdr:col>3</xdr:col>
      <xdr:colOff>391322</xdr:colOff>
      <xdr:row>20</xdr:row>
      <xdr:rowOff>0</xdr:rowOff>
    </xdr:to>
    <xdr:sp macro="" textlink="">
      <xdr:nvSpPr>
        <xdr:cNvPr id="19" name="Retângulo Arredondado 18">
          <a:hlinkClick xmlns:r="http://schemas.openxmlformats.org/officeDocument/2006/relationships" r:id="rId4"/>
        </xdr:cNvPr>
        <xdr:cNvSpPr/>
      </xdr:nvSpPr>
      <xdr:spPr>
        <a:xfrm>
          <a:off x="311370" y="3387562"/>
          <a:ext cx="1828070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 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classe de consumo </a:t>
          </a:r>
        </a:p>
      </xdr:txBody>
    </xdr:sp>
    <xdr:clientData/>
  </xdr:twoCellAnchor>
  <xdr:twoCellAnchor>
    <xdr:from>
      <xdr:col>0</xdr:col>
      <xdr:colOff>311370</xdr:colOff>
      <xdr:row>23</xdr:row>
      <xdr:rowOff>0</xdr:rowOff>
    </xdr:from>
    <xdr:to>
      <xdr:col>3</xdr:col>
      <xdr:colOff>391322</xdr:colOff>
      <xdr:row>25</xdr:row>
      <xdr:rowOff>43185</xdr:rowOff>
    </xdr:to>
    <xdr:sp macro="" textlink="">
      <xdr:nvSpPr>
        <xdr:cNvPr id="21" name="Retângulo Arredondado 20">
          <a:hlinkClick xmlns:r="http://schemas.openxmlformats.org/officeDocument/2006/relationships" r:id="rId5"/>
        </xdr:cNvPr>
        <xdr:cNvSpPr/>
      </xdr:nvSpPr>
      <xdr:spPr>
        <a:xfrm>
          <a:off x="311370" y="4381500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Perdas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energia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28</xdr:row>
      <xdr:rowOff>82597</xdr:rowOff>
    </xdr:from>
    <xdr:to>
      <xdr:col>3</xdr:col>
      <xdr:colOff>391322</xdr:colOff>
      <xdr:row>30</xdr:row>
      <xdr:rowOff>140908</xdr:rowOff>
    </xdr:to>
    <xdr:sp macro="" textlink="">
      <xdr:nvSpPr>
        <xdr:cNvPr id="22" name="Retângulo Arredondado 21">
          <a:hlinkClick xmlns:r="http://schemas.openxmlformats.org/officeDocument/2006/relationships" r:id="rId6"/>
        </xdr:cNvPr>
        <xdr:cNvSpPr/>
      </xdr:nvSpPr>
      <xdr:spPr>
        <a:xfrm>
          <a:off x="311370" y="5416597"/>
          <a:ext cx="1828070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1.8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Taxa de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.     .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arrecadação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/inadimplência	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71437</xdr:colOff>
      <xdr:row>9</xdr:row>
      <xdr:rowOff>179053</xdr:rowOff>
    </xdr:from>
    <xdr:to>
      <xdr:col>7</xdr:col>
      <xdr:colOff>151389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7"/>
        </xdr:cNvPr>
        <xdr:cNvSpPr/>
      </xdr:nvSpPr>
      <xdr:spPr>
        <a:xfrm>
          <a:off x="2402261" y="1893553"/>
          <a:ext cx="1828069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71437</xdr:colOff>
      <xdr:row>12</xdr:row>
      <xdr:rowOff>104034</xdr:rowOff>
    </xdr:from>
    <xdr:to>
      <xdr:col>7</xdr:col>
      <xdr:colOff>151389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8"/>
        </xdr:cNvPr>
        <xdr:cNvSpPr/>
      </xdr:nvSpPr>
      <xdr:spPr>
        <a:xfrm>
          <a:off x="2402261" y="2390034"/>
          <a:ext cx="1828069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9"/>
        </xdr:cNvPr>
        <xdr:cNvSpPr/>
      </xdr:nvSpPr>
      <xdr:spPr>
        <a:xfrm>
          <a:off x="2402261" y="2886515"/>
          <a:ext cx="1828069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10"/>
        </xdr:cNvPr>
        <xdr:cNvSpPr/>
      </xdr:nvSpPr>
      <xdr:spPr>
        <a:xfrm>
          <a:off x="2402261" y="3373925"/>
          <a:ext cx="1828069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22</xdr:row>
      <xdr:rowOff>188492</xdr:rowOff>
    </xdr:from>
    <xdr:to>
      <xdr:col>7</xdr:col>
      <xdr:colOff>151389</xdr:colOff>
      <xdr:row>25</xdr:row>
      <xdr:rowOff>41177</xdr:rowOff>
    </xdr:to>
    <xdr:sp macro="" textlink="">
      <xdr:nvSpPr>
        <xdr:cNvPr id="27" name="Retângulo Arredondado 26">
          <a:hlinkClick xmlns:r="http://schemas.openxmlformats.org/officeDocument/2006/relationships" r:id="rId11"/>
        </xdr:cNvPr>
        <xdr:cNvSpPr/>
      </xdr:nvSpPr>
      <xdr:spPr>
        <a:xfrm>
          <a:off x="2402261" y="4379492"/>
          <a:ext cx="1828069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.        .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(Debêntures)</a:t>
          </a:r>
        </a:p>
      </xdr:txBody>
    </xdr:sp>
    <xdr:clientData/>
  </xdr:twoCellAnchor>
  <xdr:twoCellAnchor>
    <xdr:from>
      <xdr:col>4</xdr:col>
      <xdr:colOff>71437</xdr:colOff>
      <xdr:row>25</xdr:row>
      <xdr:rowOff>132832</xdr:rowOff>
    </xdr:from>
    <xdr:to>
      <xdr:col>7</xdr:col>
      <xdr:colOff>151389</xdr:colOff>
      <xdr:row>28</xdr:row>
      <xdr:rowOff>643</xdr:rowOff>
    </xdr:to>
    <xdr:sp macro="" textlink="">
      <xdr:nvSpPr>
        <xdr:cNvPr id="28" name="Retângulo Arredondado 27">
          <a:hlinkClick xmlns:r="http://schemas.openxmlformats.org/officeDocument/2006/relationships" r:id="rId12"/>
        </xdr:cNvPr>
        <xdr:cNvSpPr/>
      </xdr:nvSpPr>
      <xdr:spPr>
        <a:xfrm>
          <a:off x="2402261" y="4895332"/>
          <a:ext cx="1828069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10</xdr:row>
      <xdr:rowOff>459</xdr:rowOff>
    </xdr:from>
    <xdr:to>
      <xdr:col>10</xdr:col>
      <xdr:colOff>532391</xdr:colOff>
      <xdr:row>12</xdr:row>
      <xdr:rowOff>52715</xdr:rowOff>
    </xdr:to>
    <xdr:sp macro="" textlink="">
      <xdr:nvSpPr>
        <xdr:cNvPr id="29" name="Retângulo Arredondado 28">
          <a:hlinkClick xmlns:r="http://schemas.openxmlformats.org/officeDocument/2006/relationships" r:id="rId13"/>
        </xdr:cNvPr>
        <xdr:cNvSpPr/>
      </xdr:nvSpPr>
      <xdr:spPr>
        <a:xfrm>
          <a:off x="4536282" y="1905459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115940</xdr:rowOff>
    </xdr:from>
    <xdr:to>
      <xdr:col>10</xdr:col>
      <xdr:colOff>532391</xdr:colOff>
      <xdr:row>14</xdr:row>
      <xdr:rowOff>160259</xdr:rowOff>
    </xdr:to>
    <xdr:sp macro="" textlink="">
      <xdr:nvSpPr>
        <xdr:cNvPr id="30" name="Retângulo Arredondado 29">
          <a:hlinkClick xmlns:r="http://schemas.openxmlformats.org/officeDocument/2006/relationships" r:id="rId14"/>
        </xdr:cNvPr>
        <xdr:cNvSpPr/>
      </xdr:nvSpPr>
      <xdr:spPr>
        <a:xfrm>
          <a:off x="4536282" y="2401940"/>
          <a:ext cx="1830172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19</xdr:row>
      <xdr:rowOff>95708</xdr:rowOff>
    </xdr:from>
    <xdr:to>
      <xdr:col>10</xdr:col>
      <xdr:colOff>520488</xdr:colOff>
      <xdr:row>21</xdr:row>
      <xdr:rowOff>147964</xdr:rowOff>
    </xdr:to>
    <xdr:sp macro="" textlink="">
      <xdr:nvSpPr>
        <xdr:cNvPr id="31" name="Retângulo Arredondado 30">
          <a:hlinkClick xmlns:r="http://schemas.openxmlformats.org/officeDocument/2006/relationships" r:id="rId15"/>
        </xdr:cNvPr>
        <xdr:cNvSpPr/>
      </xdr:nvSpPr>
      <xdr:spPr>
        <a:xfrm>
          <a:off x="4524379" y="371520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404817</xdr:colOff>
      <xdr:row>23</xdr:row>
      <xdr:rowOff>151655</xdr:rowOff>
    </xdr:from>
    <xdr:to>
      <xdr:col>10</xdr:col>
      <xdr:colOff>566198</xdr:colOff>
      <xdr:row>26</xdr:row>
      <xdr:rowOff>8555</xdr:rowOff>
    </xdr:to>
    <xdr:sp macro="" textlink="">
      <xdr:nvSpPr>
        <xdr:cNvPr id="32" name="Retângulo Arredondado 31">
          <a:hlinkClick xmlns:r="http://schemas.openxmlformats.org/officeDocument/2006/relationships" r:id="rId16"/>
        </xdr:cNvPr>
        <xdr:cNvSpPr/>
      </xdr:nvSpPr>
      <xdr:spPr>
        <a:xfrm>
          <a:off x="4488661" y="453315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11907</xdr:colOff>
      <xdr:row>0</xdr:row>
      <xdr:rowOff>0</xdr:rowOff>
    </xdr:from>
    <xdr:to>
      <xdr:col>12</xdr:col>
      <xdr:colOff>0</xdr:colOff>
      <xdr:row>5</xdr:row>
      <xdr:rowOff>165545</xdr:rowOff>
    </xdr:to>
    <xdr:pic>
      <xdr:nvPicPr>
        <xdr:cNvPr id="34" name="Imagem 3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7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297656</xdr:colOff>
      <xdr:row>0</xdr:row>
      <xdr:rowOff>178595</xdr:rowOff>
    </xdr:from>
    <xdr:to>
      <xdr:col>11</xdr:col>
      <xdr:colOff>23813</xdr:colOff>
      <xdr:row>4</xdr:row>
      <xdr:rowOff>7939</xdr:rowOff>
    </xdr:to>
    <xdr:sp macro="" textlink="">
      <xdr:nvSpPr>
        <xdr:cNvPr id="35" name="CaixaDeTexto 34"/>
        <xdr:cNvSpPr txBox="1"/>
      </xdr:nvSpPr>
      <xdr:spPr>
        <a:xfrm>
          <a:off x="1464469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4T20</a:t>
          </a:r>
        </a:p>
      </xdr:txBody>
    </xdr:sp>
    <xdr:clientData/>
  </xdr:twoCellAnchor>
  <xdr:twoCellAnchor>
    <xdr:from>
      <xdr:col>0</xdr:col>
      <xdr:colOff>311370</xdr:colOff>
      <xdr:row>25</xdr:row>
      <xdr:rowOff>122292</xdr:rowOff>
    </xdr:from>
    <xdr:to>
      <xdr:col>3</xdr:col>
      <xdr:colOff>391322</xdr:colOff>
      <xdr:row>27</xdr:row>
      <xdr:rowOff>180603</xdr:rowOff>
    </xdr:to>
    <xdr:sp macro="" textlink="">
      <xdr:nvSpPr>
        <xdr:cNvPr id="36" name="Retângulo Arredondado 21">
          <a:hlinkClick xmlns:r="http://schemas.openxmlformats.org/officeDocument/2006/relationships" r:id="rId18"/>
        </xdr:cNvPr>
        <xdr:cNvSpPr/>
      </xdr:nvSpPr>
      <xdr:spPr>
        <a:xfrm>
          <a:off x="311370" y="4884792"/>
          <a:ext cx="1828070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Indicadores de Qualidade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DECi/FECi</a:t>
          </a:r>
        </a:p>
      </xdr:txBody>
    </xdr:sp>
    <xdr:clientData/>
  </xdr:twoCellAnchor>
  <xdr:twoCellAnchor>
    <xdr:from>
      <xdr:col>4</xdr:col>
      <xdr:colOff>71437</xdr:colOff>
      <xdr:row>20</xdr:row>
      <xdr:rowOff>60010</xdr:rowOff>
    </xdr:from>
    <xdr:to>
      <xdr:col>7</xdr:col>
      <xdr:colOff>151389</xdr:colOff>
      <xdr:row>22</xdr:row>
      <xdr:rowOff>101448</xdr:rowOff>
    </xdr:to>
    <xdr:sp macro="" textlink="">
      <xdr:nvSpPr>
        <xdr:cNvPr id="37" name="Retângulo Arredondado 25">
          <a:hlinkClick xmlns:r="http://schemas.openxmlformats.org/officeDocument/2006/relationships" r:id="rId19"/>
        </xdr:cNvPr>
        <xdr:cNvSpPr/>
      </xdr:nvSpPr>
      <xdr:spPr>
        <a:xfrm>
          <a:off x="2402261" y="3870010"/>
          <a:ext cx="1828069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7</xdr:col>
      <xdr:colOff>422025</xdr:colOff>
      <xdr:row>28</xdr:row>
      <xdr:rowOff>79591</xdr:rowOff>
    </xdr:from>
    <xdr:to>
      <xdr:col>11</xdr:col>
      <xdr:colOff>0</xdr:colOff>
      <xdr:row>30</xdr:row>
      <xdr:rowOff>126991</xdr:rowOff>
    </xdr:to>
    <xdr:sp macro="" textlink="">
      <xdr:nvSpPr>
        <xdr:cNvPr id="39" name="Retângulo Arredondado 31">
          <a:hlinkClick xmlns:r="http://schemas.openxmlformats.org/officeDocument/2006/relationships" r:id="rId20"/>
        </xdr:cNvPr>
        <xdr:cNvSpPr/>
      </xdr:nvSpPr>
      <xdr:spPr>
        <a:xfrm>
          <a:off x="4505869" y="5413591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Desempenho das ações</a:t>
          </a:r>
        </a:p>
      </xdr:txBody>
    </xdr:sp>
    <xdr:clientData/>
  </xdr:twoCellAnchor>
  <xdr:oneCellAnchor>
    <xdr:from>
      <xdr:col>0</xdr:col>
      <xdr:colOff>311370</xdr:colOff>
      <xdr:row>20</xdr:row>
      <xdr:rowOff>70902</xdr:rowOff>
    </xdr:from>
    <xdr:ext cx="1818000" cy="421200"/>
    <xdr:sp macro="" textlink="">
      <xdr:nvSpPr>
        <xdr:cNvPr id="33" name="Retângulo Arredondado 26">
          <a:hlinkClick xmlns:r="http://schemas.openxmlformats.org/officeDocument/2006/relationships" r:id="rId21"/>
        </xdr:cNvPr>
        <xdr:cNvSpPr/>
      </xdr:nvSpPr>
      <xdr:spPr>
        <a:xfrm>
          <a:off x="311370" y="3880902"/>
          <a:ext cx="1818000" cy="42120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Energia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comprada para                    .     revenda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141733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1450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4</xdr:col>
      <xdr:colOff>145008</xdr:colOff>
      <xdr:row>4</xdr:row>
      <xdr:rowOff>35143</xdr:rowOff>
    </xdr:from>
    <xdr:to>
      <xdr:col>4</xdr:col>
      <xdr:colOff>981422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76914" y="797143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56688" cy="109423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4" name="CaixaDeTexto 3"/>
        <xdr:cNvSpPr txBox="1"/>
      </xdr:nvSpPr>
      <xdr:spPr>
        <a:xfrm>
          <a:off x="1833563" y="261935"/>
          <a:ext cx="7191375" cy="420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4</xdr:col>
      <xdr:colOff>137068</xdr:colOff>
      <xdr:row>4</xdr:row>
      <xdr:rowOff>58956</xdr:rowOff>
    </xdr:from>
    <xdr:to>
      <xdr:col>4</xdr:col>
      <xdr:colOff>973482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68974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5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6</xdr:col>
      <xdr:colOff>0</xdr:colOff>
      <xdr:row>4</xdr:row>
      <xdr:rowOff>34926</xdr:rowOff>
    </xdr:to>
    <xdr:sp macro="" textlink="">
      <xdr:nvSpPr>
        <xdr:cNvPr id="4" name="CaixaDeTexto 3"/>
        <xdr:cNvSpPr txBox="1"/>
      </xdr:nvSpPr>
      <xdr:spPr>
        <a:xfrm>
          <a:off x="1323975" y="134938"/>
          <a:ext cx="7188994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4</xdr:col>
      <xdr:colOff>325794</xdr:colOff>
      <xdr:row>4</xdr:row>
      <xdr:rowOff>51018</xdr:rowOff>
    </xdr:from>
    <xdr:to>
      <xdr:col>5</xdr:col>
      <xdr:colOff>66834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552888" y="813018"/>
          <a:ext cx="955477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12700</xdr:colOff>
      <xdr:row>5</xdr:row>
      <xdr:rowOff>157609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952500</xdr:colOff>
      <xdr:row>4</xdr:row>
      <xdr:rowOff>122238</xdr:rowOff>
    </xdr:to>
    <xdr:sp macro="" textlink="">
      <xdr:nvSpPr>
        <xdr:cNvPr id="4" name="CaixaDeTexto 3"/>
        <xdr:cNvSpPr txBox="1"/>
      </xdr:nvSpPr>
      <xdr:spPr>
        <a:xfrm>
          <a:off x="1841499" y="228600"/>
          <a:ext cx="7162801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4</xdr:col>
      <xdr:colOff>84682</xdr:colOff>
      <xdr:row>4</xdr:row>
      <xdr:rowOff>54191</xdr:rowOff>
    </xdr:from>
    <xdr:to>
      <xdr:col>4</xdr:col>
      <xdr:colOff>921096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52307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239907</xdr:colOff>
      <xdr:row>5</xdr:row>
      <xdr:rowOff>144909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45720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8</xdr:col>
      <xdr:colOff>488950</xdr:colOff>
      <xdr:row>4</xdr:row>
      <xdr:rowOff>115888</xdr:rowOff>
    </xdr:to>
    <xdr:sp macro="" textlink="">
      <xdr:nvSpPr>
        <xdr:cNvPr id="4" name="CaixaDeTexto 3"/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8</xdr:col>
      <xdr:colOff>291771</xdr:colOff>
      <xdr:row>4</xdr:row>
      <xdr:rowOff>36517</xdr:rowOff>
    </xdr:from>
    <xdr:to>
      <xdr:col>9</xdr:col>
      <xdr:colOff>239907</xdr:colOff>
      <xdr:row>5</xdr:row>
      <xdr:rowOff>72597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828427" y="798517"/>
          <a:ext cx="817293" cy="226580"/>
          <a:chOff x="7817675" y="768144"/>
          <a:chExt cx="918516" cy="249238"/>
        </a:xfrm>
      </xdr:grpSpPr>
      <xdr:sp macro="" textlink="">
        <xdr:nvSpPr>
          <xdr:cNvPr id="9" name="Retângulo Arredondado 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157609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87250" cy="1110109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0</xdr:rowOff>
    </xdr:from>
    <xdr:to>
      <xdr:col>10</xdr:col>
      <xdr:colOff>140163</xdr:colOff>
      <xdr:row>6</xdr:row>
      <xdr:rowOff>26988</xdr:rowOff>
    </xdr:to>
    <xdr:sp macro="" textlink="">
      <xdr:nvSpPr>
        <xdr:cNvPr id="3" name="CaixaDeTexto 2"/>
        <xdr:cNvSpPr txBox="1"/>
      </xdr:nvSpPr>
      <xdr:spPr>
        <a:xfrm>
          <a:off x="833439" y="0"/>
          <a:ext cx="11415380" cy="1253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2.6 ENDIVIDAMENTO</a:t>
          </a:r>
        </a:p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Empréstimos,</a:t>
          </a:r>
          <a:r>
            <a:rPr lang="pt-BR" sz="2400" baseline="0">
              <a:solidFill>
                <a:srgbClr val="008228"/>
              </a:solidFill>
              <a:latin typeface="Arial Black" panose="020B0A04020102020204" pitchFamily="34" charset="0"/>
            </a:rPr>
            <a:t> financiamentos e debêntures</a:t>
          </a:r>
          <a:endParaRPr lang="pt-BR" sz="24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315780</xdr:colOff>
      <xdr:row>4</xdr:row>
      <xdr:rowOff>17101</xdr:rowOff>
    </xdr:from>
    <xdr:to>
      <xdr:col>10</xdr:col>
      <xdr:colOff>140163</xdr:colOff>
      <xdr:row>5</xdr:row>
      <xdr:rowOff>59531</xdr:rowOff>
    </xdr:to>
    <xdr:grpSp>
      <xdr:nvGrpSpPr>
        <xdr:cNvPr id="4" name="Agrupar 4">
          <a:hlinkClick xmlns:r="http://schemas.openxmlformats.org/officeDocument/2006/relationships" r:id="rId2"/>
        </xdr:cNvPr>
        <xdr:cNvGrpSpPr/>
      </xdr:nvGrpSpPr>
      <xdr:grpSpPr>
        <a:xfrm>
          <a:off x="11412405" y="77910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152847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32875" cy="107359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5</xdr:col>
      <xdr:colOff>0</xdr:colOff>
      <xdr:row>4</xdr:row>
      <xdr:rowOff>117476</xdr:rowOff>
    </xdr:to>
    <xdr:sp macro="" textlink="">
      <xdr:nvSpPr>
        <xdr:cNvPr id="4" name="CaixaDeTexto 3"/>
        <xdr:cNvSpPr txBox="1"/>
      </xdr:nvSpPr>
      <xdr:spPr>
        <a:xfrm>
          <a:off x="1770063" y="225426"/>
          <a:ext cx="704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2.7 INVESTIMENTOS</a:t>
          </a:r>
        </a:p>
      </xdr:txBody>
    </xdr:sp>
    <xdr:clientData/>
  </xdr:twoCellAnchor>
  <xdr:twoCellAnchor>
    <xdr:from>
      <xdr:col>4</xdr:col>
      <xdr:colOff>388939</xdr:colOff>
      <xdr:row>4</xdr:row>
      <xdr:rowOff>39689</xdr:rowOff>
    </xdr:from>
    <xdr:to>
      <xdr:col>4</xdr:col>
      <xdr:colOff>1225353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592220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329060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1125" cy="1091060"/>
        </a:xfrm>
        <a:prstGeom prst="rect">
          <a:avLst/>
        </a:prstGeom>
      </xdr:spPr>
    </xdr:pic>
    <xdr:clientData/>
  </xdr:twoCellAnchor>
  <xdr:twoCellAnchor>
    <xdr:from>
      <xdr:col>1</xdr:col>
      <xdr:colOff>735012</xdr:colOff>
      <xdr:row>0</xdr:row>
      <xdr:rowOff>60326</xdr:rowOff>
    </xdr:from>
    <xdr:to>
      <xdr:col>5</xdr:col>
      <xdr:colOff>454222</xdr:colOff>
      <xdr:row>4</xdr:row>
      <xdr:rowOff>381000</xdr:rowOff>
    </xdr:to>
    <xdr:sp macro="" textlink="">
      <xdr:nvSpPr>
        <xdr:cNvPr id="4" name="CaixaDeTexto 3"/>
        <xdr:cNvSpPr txBox="1"/>
      </xdr:nvSpPr>
      <xdr:spPr>
        <a:xfrm>
          <a:off x="1389856" y="60326"/>
          <a:ext cx="7482085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4</xdr:col>
      <xdr:colOff>898128</xdr:colOff>
      <xdr:row>4</xdr:row>
      <xdr:rowOff>31751</xdr:rowOff>
    </xdr:from>
    <xdr:to>
      <xdr:col>5</xdr:col>
      <xdr:colOff>454223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8089503" y="793751"/>
          <a:ext cx="782439" cy="224993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81410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1125" cy="1081535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4</xdr:col>
      <xdr:colOff>817366</xdr:colOff>
      <xdr:row>5</xdr:row>
      <xdr:rowOff>133350</xdr:rowOff>
    </xdr:to>
    <xdr:sp macro="" textlink="">
      <xdr:nvSpPr>
        <xdr:cNvPr id="4" name="CaixaDeTexto 3"/>
        <xdr:cNvSpPr txBox="1"/>
      </xdr:nvSpPr>
      <xdr:spPr>
        <a:xfrm>
          <a:off x="1143795" y="60326"/>
          <a:ext cx="6900665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4</xdr:col>
      <xdr:colOff>817366</xdr:colOff>
      <xdr:row>3</xdr:row>
      <xdr:rowOff>174478</xdr:rowOff>
    </xdr:from>
    <xdr:to>
      <xdr:col>5</xdr:col>
      <xdr:colOff>440930</xdr:colOff>
      <xdr:row>4</xdr:row>
      <xdr:rowOff>185158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8044460" y="745978"/>
          <a:ext cx="814189" cy="224993"/>
          <a:chOff x="7817675" y="768144"/>
          <a:chExt cx="918516" cy="249238"/>
        </a:xfrm>
      </xdr:grpSpPr>
      <xdr:sp macro="" textlink="">
        <xdr:nvSpPr>
          <xdr:cNvPr id="9" name="Retângulo Arredondado 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4625" cy="1094233"/>
        </a:xfrm>
        <a:prstGeom prst="rect">
          <a:avLst/>
        </a:prstGeom>
      </xdr:spPr>
    </xdr:pic>
    <xdr:clientData/>
  </xdr:twoCellAnchor>
  <xdr:twoCellAnchor>
    <xdr:from>
      <xdr:col>1</xdr:col>
      <xdr:colOff>827087</xdr:colOff>
      <xdr:row>0</xdr:row>
      <xdr:rowOff>160337</xdr:rowOff>
    </xdr:from>
    <xdr:to>
      <xdr:col>5</xdr:col>
      <xdr:colOff>0</xdr:colOff>
      <xdr:row>5</xdr:row>
      <xdr:rowOff>119062</xdr:rowOff>
    </xdr:to>
    <xdr:sp macro="" textlink="">
      <xdr:nvSpPr>
        <xdr:cNvPr id="4" name="CaixaDeTexto 3"/>
        <xdr:cNvSpPr txBox="1"/>
      </xdr:nvSpPr>
      <xdr:spPr>
        <a:xfrm>
          <a:off x="1549400" y="160337"/>
          <a:ext cx="6840538" cy="871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xdr:txBody>
    </xdr:sp>
    <xdr:clientData/>
  </xdr:twoCellAnchor>
  <xdr:twoCellAnchor>
    <xdr:from>
      <xdr:col>3</xdr:col>
      <xdr:colOff>1501776</xdr:colOff>
      <xdr:row>4</xdr:row>
      <xdr:rowOff>57149</xdr:rowOff>
    </xdr:from>
    <xdr:to>
      <xdr:col>4</xdr:col>
      <xdr:colOff>806252</xdr:colOff>
      <xdr:row>5</xdr:row>
      <xdr:rowOff>99579</xdr:rowOff>
    </xdr:to>
    <xdr:grpSp>
      <xdr:nvGrpSpPr>
        <xdr:cNvPr id="5" name="Agrupar 4"/>
        <xdr:cNvGrpSpPr/>
      </xdr:nvGrpSpPr>
      <xdr:grpSpPr>
        <a:xfrm>
          <a:off x="7181057" y="819149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138907</xdr:colOff>
      <xdr:row>6</xdr:row>
      <xdr:rowOff>46482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67813" cy="1094232"/>
        </a:xfrm>
        <a:prstGeom prst="rect">
          <a:avLst/>
        </a:prstGeom>
      </xdr:spPr>
    </xdr:pic>
    <xdr:clientData/>
  </xdr:twoCellAnchor>
  <xdr:twoCellAnchor>
    <xdr:from>
      <xdr:col>1</xdr:col>
      <xdr:colOff>1341437</xdr:colOff>
      <xdr:row>1</xdr:row>
      <xdr:rowOff>42864</xdr:rowOff>
    </xdr:from>
    <xdr:to>
      <xdr:col>4</xdr:col>
      <xdr:colOff>912813</xdr:colOff>
      <xdr:row>4</xdr:row>
      <xdr:rowOff>98427</xdr:rowOff>
    </xdr:to>
    <xdr:sp macro="" textlink="">
      <xdr:nvSpPr>
        <xdr:cNvPr id="8" name="CaixaDeTexto 7"/>
        <xdr:cNvSpPr txBox="1"/>
      </xdr:nvSpPr>
      <xdr:spPr>
        <a:xfrm>
          <a:off x="2428875" y="217489"/>
          <a:ext cx="532606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1.1 RAP 2020 - 2021</a:t>
          </a:r>
        </a:p>
      </xdr:txBody>
    </xdr:sp>
    <xdr:clientData/>
  </xdr:twoCellAnchor>
  <xdr:twoCellAnchor>
    <xdr:from>
      <xdr:col>5</xdr:col>
      <xdr:colOff>92076</xdr:colOff>
      <xdr:row>4</xdr:row>
      <xdr:rowOff>103187</xdr:rowOff>
    </xdr:from>
    <xdr:to>
      <xdr:col>6</xdr:col>
      <xdr:colOff>55758</xdr:colOff>
      <xdr:row>5</xdr:row>
      <xdr:rowOff>153175</xdr:rowOff>
    </xdr:to>
    <xdr:grpSp>
      <xdr:nvGrpSpPr>
        <xdr:cNvPr id="9" name="Agrupar 8">
          <a:hlinkClick xmlns:r="http://schemas.openxmlformats.org/officeDocument/2006/relationships" r:id="rId2"/>
        </xdr:cNvPr>
        <xdr:cNvGrpSpPr/>
      </xdr:nvGrpSpPr>
      <xdr:grpSpPr>
        <a:xfrm>
          <a:off x="7866857" y="817562"/>
          <a:ext cx="797120" cy="228582"/>
          <a:chOff x="7817675" y="768144"/>
          <a:chExt cx="918516" cy="249238"/>
        </a:xfrm>
      </xdr:grpSpPr>
      <xdr:sp macro="" textlink="">
        <xdr:nvSpPr>
          <xdr:cNvPr id="10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50354</xdr:rowOff>
    </xdr:from>
    <xdr:to>
      <xdr:col>4</xdr:col>
      <xdr:colOff>0</xdr:colOff>
      <xdr:row>6</xdr:row>
      <xdr:rowOff>25400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354"/>
          <a:ext cx="9227344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/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xdr:txBody>
    </xdr:sp>
    <xdr:clientData/>
  </xdr:twoCellAnchor>
  <xdr:twoCellAnchor>
    <xdr:from>
      <xdr:col>3</xdr:col>
      <xdr:colOff>371586</xdr:colOff>
      <xdr:row>4</xdr:row>
      <xdr:rowOff>100445</xdr:rowOff>
    </xdr:from>
    <xdr:to>
      <xdr:col>3</xdr:col>
      <xdr:colOff>1176251</xdr:colOff>
      <xdr:row>5</xdr:row>
      <xdr:rowOff>142875</xdr:rowOff>
    </xdr:to>
    <xdr:grpSp>
      <xdr:nvGrpSpPr>
        <xdr:cNvPr id="8" name="Agrupar 4"/>
        <xdr:cNvGrpSpPr/>
      </xdr:nvGrpSpPr>
      <xdr:grpSpPr>
        <a:xfrm>
          <a:off x="8336867" y="862445"/>
          <a:ext cx="804665" cy="232930"/>
          <a:chOff x="7817675" y="768144"/>
          <a:chExt cx="918516" cy="249238"/>
        </a:xfrm>
      </xdr:grpSpPr>
      <xdr:sp macro="" textlink="">
        <xdr:nvSpPr>
          <xdr:cNvPr id="9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582705</xdr:colOff>
      <xdr:row>5</xdr:row>
      <xdr:rowOff>165546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4264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4</xdr:col>
      <xdr:colOff>509224</xdr:colOff>
      <xdr:row>6</xdr:row>
      <xdr:rowOff>25400</xdr:rowOff>
    </xdr:to>
    <xdr:sp macro="" textlink="">
      <xdr:nvSpPr>
        <xdr:cNvPr id="3" name="CaixaDeTexto 2"/>
        <xdr:cNvSpPr txBox="1"/>
      </xdr:nvSpPr>
      <xdr:spPr>
        <a:xfrm>
          <a:off x="1087437" y="211137"/>
          <a:ext cx="5730699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6.0 DESEMPENHO DE</a:t>
          </a:r>
          <a:r>
            <a:rPr lang="pt-BR" sz="2000" baseline="0">
              <a:solidFill>
                <a:srgbClr val="008228"/>
              </a:solidFill>
              <a:latin typeface="Arial Black" panose="020B0A04020102020204" pitchFamily="34" charset="0"/>
            </a:rPr>
            <a:t> NOSSAS </a:t>
          </a:r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AÇÕES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xdr:txBody>
    </xdr:sp>
    <xdr:clientData/>
  </xdr:twoCellAnchor>
  <xdr:twoCellAnchor>
    <xdr:from>
      <xdr:col>4</xdr:col>
      <xdr:colOff>509224</xdr:colOff>
      <xdr:row>4</xdr:row>
      <xdr:rowOff>43887</xdr:rowOff>
    </xdr:from>
    <xdr:to>
      <xdr:col>5</xdr:col>
      <xdr:colOff>582705</xdr:colOff>
      <xdr:row>5</xdr:row>
      <xdr:rowOff>86317</xdr:rowOff>
    </xdr:to>
    <xdr:grpSp>
      <xdr:nvGrpSpPr>
        <xdr:cNvPr id="4" name="Agrupar 4">
          <a:hlinkClick xmlns:r="http://schemas.openxmlformats.org/officeDocument/2006/relationships" r:id="rId2"/>
        </xdr:cNvPr>
        <xdr:cNvGrpSpPr/>
      </xdr:nvGrpSpPr>
      <xdr:grpSpPr>
        <a:xfrm>
          <a:off x="7322400" y="805887"/>
          <a:ext cx="801864" cy="232930"/>
          <a:chOff x="7817675" y="768144"/>
          <a:chExt cx="918516" cy="249238"/>
        </a:xfrm>
      </xdr:grpSpPr>
      <xdr:sp macro="" textlink="">
        <xdr:nvSpPr>
          <xdr:cNvPr id="5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535781</xdr:colOff>
      <xdr:row>4</xdr:row>
      <xdr:rowOff>308420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7281" cy="1118045"/>
        </a:xfrm>
        <a:prstGeom prst="rect">
          <a:avLst/>
        </a:prstGeom>
      </xdr:spPr>
    </xdr:pic>
    <xdr:clientData/>
  </xdr:twoCellAnchor>
  <xdr:twoCellAnchor>
    <xdr:from>
      <xdr:col>1</xdr:col>
      <xdr:colOff>2381251</xdr:colOff>
      <xdr:row>1</xdr:row>
      <xdr:rowOff>71438</xdr:rowOff>
    </xdr:from>
    <xdr:to>
      <xdr:col>5</xdr:col>
      <xdr:colOff>174626</xdr:colOff>
      <xdr:row>4</xdr:row>
      <xdr:rowOff>55564</xdr:rowOff>
    </xdr:to>
    <xdr:sp macro="" textlink="">
      <xdr:nvSpPr>
        <xdr:cNvPr id="4" name="CaixaDeTexto 3"/>
        <xdr:cNvSpPr txBox="1"/>
      </xdr:nvSpPr>
      <xdr:spPr>
        <a:xfrm>
          <a:off x="3254376" y="269876"/>
          <a:ext cx="370681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1.2 USINAS</a:t>
          </a:r>
        </a:p>
      </xdr:txBody>
    </xdr:sp>
    <xdr:clientData/>
  </xdr:twoCellAnchor>
  <xdr:twoCellAnchor>
    <xdr:from>
      <xdr:col>5</xdr:col>
      <xdr:colOff>1429740</xdr:colOff>
      <xdr:row>4</xdr:row>
      <xdr:rowOff>40854</xdr:rowOff>
    </xdr:from>
    <xdr:to>
      <xdr:col>6</xdr:col>
      <xdr:colOff>535781</xdr:colOff>
      <xdr:row>4</xdr:row>
      <xdr:rowOff>275371</xdr:rowOff>
    </xdr:to>
    <xdr:grpSp>
      <xdr:nvGrpSpPr>
        <xdr:cNvPr id="7" name="Agrupar 3">
          <a:hlinkClick xmlns:r="http://schemas.openxmlformats.org/officeDocument/2006/relationships" r:id="rId2"/>
        </xdr:cNvPr>
        <xdr:cNvGrpSpPr/>
      </xdr:nvGrpSpPr>
      <xdr:grpSpPr>
        <a:xfrm>
          <a:off x="7918646" y="850479"/>
          <a:ext cx="808635" cy="234517"/>
          <a:chOff x="7817675" y="768144"/>
          <a:chExt cx="918516" cy="249238"/>
        </a:xfrm>
      </xdr:grpSpPr>
      <xdr:sp macro="" textlink="">
        <xdr:nvSpPr>
          <xdr:cNvPr id="8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9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9</xdr:row>
      <xdr:rowOff>0</xdr:rowOff>
    </xdr:from>
    <xdr:to>
      <xdr:col>11</xdr:col>
      <xdr:colOff>180975</xdr:colOff>
      <xdr:row>12</xdr:row>
      <xdr:rowOff>34620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14375" y="161925"/>
          <a:ext cx="7915275" cy="52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BALANÇO DE ENERGIA ELÉTRICA </a:t>
          </a:r>
          <a:r>
            <a:rPr lang="pt-BR" sz="14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– Janeiro a Dezembro de 2020</a:t>
          </a:r>
        </a:p>
        <a:p>
          <a:pPr algn="ctr" rtl="0">
            <a:defRPr sz="1000"/>
          </a:pPr>
          <a:r>
            <a:rPr lang="pt-BR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GRUPO CEMIG </a:t>
          </a:r>
          <a:r>
            <a:rPr lang="pt-B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(Empresas Integrais)</a:t>
          </a:r>
        </a:p>
      </xdr:txBody>
    </xdr:sp>
    <xdr:clientData/>
  </xdr:twoCellAnchor>
  <xdr:twoCellAnchor>
    <xdr:from>
      <xdr:col>7</xdr:col>
      <xdr:colOff>104775</xdr:colOff>
      <xdr:row>29</xdr:row>
      <xdr:rowOff>28575</xdr:rowOff>
    </xdr:from>
    <xdr:to>
      <xdr:col>8</xdr:col>
      <xdr:colOff>161925</xdr:colOff>
      <xdr:row>29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5915025" y="3429000"/>
          <a:ext cx="666750" cy="0"/>
        </a:xfrm>
        <a:prstGeom prst="line">
          <a:avLst/>
        </a:prstGeom>
        <a:noFill/>
        <a:ln w="38100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31</xdr:row>
      <xdr:rowOff>142875</xdr:rowOff>
    </xdr:from>
    <xdr:to>
      <xdr:col>4</xdr:col>
      <xdr:colOff>66675</xdr:colOff>
      <xdr:row>45</xdr:row>
      <xdr:rowOff>123825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114300" y="3867150"/>
          <a:ext cx="3629025" cy="22479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123825</xdr:colOff>
      <xdr:row>19</xdr:row>
      <xdr:rowOff>152400</xdr:rowOff>
    </xdr:from>
    <xdr:to>
      <xdr:col>4</xdr:col>
      <xdr:colOff>76200</xdr:colOff>
      <xdr:row>30</xdr:row>
      <xdr:rowOff>95250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123825" y="1933575"/>
          <a:ext cx="3629025" cy="172402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4</xdr:col>
      <xdr:colOff>522288</xdr:colOff>
      <xdr:row>19</xdr:row>
      <xdr:rowOff>153987</xdr:rowOff>
    </xdr:from>
    <xdr:to>
      <xdr:col>7</xdr:col>
      <xdr:colOff>161925</xdr:colOff>
      <xdr:row>35</xdr:row>
      <xdr:rowOff>14287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4198938" y="1935162"/>
          <a:ext cx="1773237" cy="24511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Energia Comercializada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28.389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466725</xdr:colOff>
      <xdr:row>14</xdr:row>
      <xdr:rowOff>103187</xdr:rowOff>
    </xdr:from>
    <xdr:to>
      <xdr:col>3</xdr:col>
      <xdr:colOff>442913</xdr:colOff>
      <xdr:row>17</xdr:row>
      <xdr:rowOff>148092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66725" y="1074737"/>
          <a:ext cx="3043238" cy="530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RECURSOS TOTAIS</a:t>
          </a:r>
        </a:p>
        <a:p>
          <a:pPr algn="ctr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 82.516 GWh</a:t>
          </a:r>
        </a:p>
      </xdr:txBody>
    </xdr:sp>
    <xdr:clientData/>
  </xdr:twoCellAnchor>
  <xdr:twoCellAnchor>
    <xdr:from>
      <xdr:col>9</xdr:col>
      <xdr:colOff>163513</xdr:colOff>
      <xdr:row>15</xdr:row>
      <xdr:rowOff>157163</xdr:rowOff>
    </xdr:from>
    <xdr:to>
      <xdr:col>11</xdr:col>
      <xdr:colOff>188913</xdr:colOff>
      <xdr:row>18</xdr:row>
      <xdr:rowOff>19050</xdr:rowOff>
    </xdr:to>
    <xdr:sp macro="" textlink="">
      <xdr:nvSpPr>
        <xdr:cNvPr id="8" name="AutoShape 9"/>
        <xdr:cNvSpPr>
          <a:spLocks noChangeArrowheads="1"/>
        </xdr:cNvSpPr>
      </xdr:nvSpPr>
      <xdr:spPr bwMode="auto">
        <a:xfrm>
          <a:off x="7192963" y="1290638"/>
          <a:ext cx="1444625" cy="34766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8.935</a:t>
          </a:r>
        </a:p>
      </xdr:txBody>
    </xdr:sp>
    <xdr:clientData/>
  </xdr:twoCellAnchor>
  <xdr:twoCellAnchor>
    <xdr:from>
      <xdr:col>8</xdr:col>
      <xdr:colOff>101600</xdr:colOff>
      <xdr:row>13</xdr:row>
      <xdr:rowOff>50800</xdr:rowOff>
    </xdr:from>
    <xdr:to>
      <xdr:col>12</xdr:col>
      <xdr:colOff>557213</xdr:colOff>
      <xdr:row>15</xdr:row>
      <xdr:rowOff>2669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6521450" y="860425"/>
          <a:ext cx="3094038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D no Mercado  Cativo</a:t>
          </a:r>
        </a:p>
      </xdr:txBody>
    </xdr:sp>
    <xdr:clientData/>
  </xdr:twoCellAnchor>
  <xdr:twoCellAnchor>
    <xdr:from>
      <xdr:col>9</xdr:col>
      <xdr:colOff>163513</xdr:colOff>
      <xdr:row>21</xdr:row>
      <xdr:rowOff>12700</xdr:rowOff>
    </xdr:from>
    <xdr:to>
      <xdr:col>11</xdr:col>
      <xdr:colOff>190500</xdr:colOff>
      <xdr:row>23</xdr:row>
      <xdr:rowOff>41275</xdr:rowOff>
    </xdr:to>
    <xdr:sp macro="" textlink="">
      <xdr:nvSpPr>
        <xdr:cNvPr id="10" name="AutoShape 11"/>
        <xdr:cNvSpPr>
          <a:spLocks noChangeArrowheads="1"/>
        </xdr:cNvSpPr>
      </xdr:nvSpPr>
      <xdr:spPr bwMode="auto">
        <a:xfrm>
          <a:off x="7192963" y="2117725"/>
          <a:ext cx="1446212" cy="35242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10.158</a:t>
          </a:r>
        </a:p>
      </xdr:txBody>
    </xdr:sp>
    <xdr:clientData/>
  </xdr:twoCellAnchor>
  <xdr:twoCellAnchor>
    <xdr:from>
      <xdr:col>9</xdr:col>
      <xdr:colOff>127794</xdr:colOff>
      <xdr:row>25</xdr:row>
      <xdr:rowOff>152400</xdr:rowOff>
    </xdr:from>
    <xdr:to>
      <xdr:col>11</xdr:col>
      <xdr:colOff>153194</xdr:colOff>
      <xdr:row>28</xdr:row>
      <xdr:rowOff>14287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7157244" y="2905125"/>
          <a:ext cx="1444625" cy="34766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318</a:t>
          </a:r>
        </a:p>
      </xdr:txBody>
    </xdr:sp>
    <xdr:clientData/>
  </xdr:twoCellAnchor>
  <xdr:twoCellAnchor>
    <xdr:from>
      <xdr:col>8</xdr:col>
      <xdr:colOff>225425</xdr:colOff>
      <xdr:row>23</xdr:row>
      <xdr:rowOff>31751</xdr:rowOff>
    </xdr:from>
    <xdr:to>
      <xdr:col>12</xdr:col>
      <xdr:colOff>428625</xdr:colOff>
      <xdr:row>24</xdr:row>
      <xdr:rowOff>146051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645275" y="2460626"/>
          <a:ext cx="28416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Repasse aos Autoprodutores</a:t>
          </a:r>
        </a:p>
      </xdr:txBody>
    </xdr:sp>
    <xdr:clientData/>
  </xdr:twoCellAnchor>
  <xdr:twoCellAnchor>
    <xdr:from>
      <xdr:col>9</xdr:col>
      <xdr:colOff>239713</xdr:colOff>
      <xdr:row>31</xdr:row>
      <xdr:rowOff>44450</xdr:rowOff>
    </xdr:from>
    <xdr:to>
      <xdr:col>11</xdr:col>
      <xdr:colOff>266700</xdr:colOff>
      <xdr:row>33</xdr:row>
      <xdr:rowOff>71437</xdr:rowOff>
    </xdr:to>
    <xdr:sp macro="" textlink="">
      <xdr:nvSpPr>
        <xdr:cNvPr id="13" name="AutoShape 17"/>
        <xdr:cNvSpPr>
          <a:spLocks noChangeArrowheads="1"/>
        </xdr:cNvSpPr>
      </xdr:nvSpPr>
      <xdr:spPr bwMode="auto">
        <a:xfrm>
          <a:off x="7269163" y="3768725"/>
          <a:ext cx="1446212" cy="350837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436</a:t>
          </a:r>
        </a:p>
      </xdr:txBody>
    </xdr:sp>
    <xdr:clientData/>
  </xdr:twoCellAnchor>
  <xdr:twoCellAnchor>
    <xdr:from>
      <xdr:col>8</xdr:col>
      <xdr:colOff>471626</xdr:colOff>
      <xdr:row>28</xdr:row>
      <xdr:rowOff>71437</xdr:rowOff>
    </xdr:from>
    <xdr:to>
      <xdr:col>12</xdr:col>
      <xdr:colOff>486567</xdr:colOff>
      <xdr:row>30</xdr:row>
      <xdr:rowOff>23306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6891476" y="3309937"/>
          <a:ext cx="2653366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Empresas Coligadas</a:t>
          </a:r>
        </a:p>
      </xdr:txBody>
    </xdr:sp>
    <xdr:clientData/>
  </xdr:twoCellAnchor>
  <xdr:twoCellAnchor>
    <xdr:from>
      <xdr:col>9</xdr:col>
      <xdr:colOff>249238</xdr:colOff>
      <xdr:row>35</xdr:row>
      <xdr:rowOff>147637</xdr:rowOff>
    </xdr:from>
    <xdr:to>
      <xdr:col>11</xdr:col>
      <xdr:colOff>276225</xdr:colOff>
      <xdr:row>38</xdr:row>
      <xdr:rowOff>11112</xdr:rowOff>
    </xdr:to>
    <xdr:sp macro="" textlink="">
      <xdr:nvSpPr>
        <xdr:cNvPr id="15" name="AutoShape 21"/>
        <xdr:cNvSpPr>
          <a:spLocks noChangeArrowheads="1"/>
        </xdr:cNvSpPr>
      </xdr:nvSpPr>
      <xdr:spPr bwMode="auto">
        <a:xfrm>
          <a:off x="7278688" y="4519612"/>
          <a:ext cx="1446212" cy="34925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1.655</a:t>
          </a:r>
        </a:p>
      </xdr:txBody>
    </xdr:sp>
    <xdr:clientData/>
  </xdr:twoCellAnchor>
  <xdr:twoCellAnchor>
    <xdr:from>
      <xdr:col>8</xdr:col>
      <xdr:colOff>168275</xdr:colOff>
      <xdr:row>33</xdr:row>
      <xdr:rowOff>66675</xdr:rowOff>
    </xdr:from>
    <xdr:to>
      <xdr:col>12</xdr:col>
      <xdr:colOff>558800</xdr:colOff>
      <xdr:row>35</xdr:row>
      <xdr:rowOff>18544</xdr:rowOff>
    </xdr:to>
    <xdr:sp macro="" textlink="">
      <xdr:nvSpPr>
        <xdr:cNvPr id="16" name="Text Box 22"/>
        <xdr:cNvSpPr txBox="1">
          <a:spLocks noChangeArrowheads="1"/>
        </xdr:cNvSpPr>
      </xdr:nvSpPr>
      <xdr:spPr bwMode="auto">
        <a:xfrm>
          <a:off x="6588125" y="4114800"/>
          <a:ext cx="3028950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GT às Distribuidoras</a:t>
          </a:r>
        </a:p>
      </xdr:txBody>
    </xdr:sp>
    <xdr:clientData/>
  </xdr:twoCellAnchor>
  <xdr:twoCellAnchor>
    <xdr:from>
      <xdr:col>8</xdr:col>
      <xdr:colOff>142875</xdr:colOff>
      <xdr:row>16</xdr:row>
      <xdr:rowOff>114300</xdr:rowOff>
    </xdr:from>
    <xdr:to>
      <xdr:col>8</xdr:col>
      <xdr:colOff>190500</xdr:colOff>
      <xdr:row>45</xdr:row>
      <xdr:rowOff>123825</xdr:rowOff>
    </xdr:to>
    <xdr:sp macro="" textlink="">
      <xdr:nvSpPr>
        <xdr:cNvPr id="17" name="Line 23"/>
        <xdr:cNvSpPr>
          <a:spLocks noChangeShapeType="1"/>
        </xdr:cNvSpPr>
      </xdr:nvSpPr>
      <xdr:spPr bwMode="auto">
        <a:xfrm>
          <a:off x="6562725" y="1409700"/>
          <a:ext cx="47625" cy="470535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32</xdr:row>
      <xdr:rowOff>47625</xdr:rowOff>
    </xdr:from>
    <xdr:to>
      <xdr:col>9</xdr:col>
      <xdr:colOff>38100</xdr:colOff>
      <xdr:row>32</xdr:row>
      <xdr:rowOff>47625</xdr:rowOff>
    </xdr:to>
    <xdr:sp macro="" textlink="">
      <xdr:nvSpPr>
        <xdr:cNvPr id="18" name="Line 25"/>
        <xdr:cNvSpPr>
          <a:spLocks noChangeShapeType="1"/>
        </xdr:cNvSpPr>
      </xdr:nvSpPr>
      <xdr:spPr bwMode="auto">
        <a:xfrm>
          <a:off x="6581775" y="3933825"/>
          <a:ext cx="4857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169069</xdr:colOff>
      <xdr:row>37</xdr:row>
      <xdr:rowOff>1</xdr:rowOff>
    </xdr:from>
    <xdr:to>
      <xdr:col>9</xdr:col>
      <xdr:colOff>71438</xdr:colOff>
      <xdr:row>37</xdr:row>
      <xdr:rowOff>1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6588919" y="4695826"/>
          <a:ext cx="511969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21</xdr:row>
      <xdr:rowOff>142875</xdr:rowOff>
    </xdr:from>
    <xdr:to>
      <xdr:col>9</xdr:col>
      <xdr:colOff>66675</xdr:colOff>
      <xdr:row>21</xdr:row>
      <xdr:rowOff>142875</xdr:rowOff>
    </xdr:to>
    <xdr:sp macro="" textlink="">
      <xdr:nvSpPr>
        <xdr:cNvPr id="20" name="Line 27"/>
        <xdr:cNvSpPr>
          <a:spLocks noChangeShapeType="1"/>
        </xdr:cNvSpPr>
      </xdr:nvSpPr>
      <xdr:spPr bwMode="auto">
        <a:xfrm>
          <a:off x="6581775" y="2247900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16</xdr:row>
      <xdr:rowOff>114300</xdr:rowOff>
    </xdr:from>
    <xdr:to>
      <xdr:col>9</xdr:col>
      <xdr:colOff>47625</xdr:colOff>
      <xdr:row>16</xdr:row>
      <xdr:rowOff>114300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>
          <a:off x="6562725" y="1409700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26</xdr:row>
      <xdr:rowOff>142875</xdr:rowOff>
    </xdr:from>
    <xdr:to>
      <xdr:col>9</xdr:col>
      <xdr:colOff>66675</xdr:colOff>
      <xdr:row>26</xdr:row>
      <xdr:rowOff>142875</xdr:rowOff>
    </xdr:to>
    <xdr:sp macro="" textlink="">
      <xdr:nvSpPr>
        <xdr:cNvPr id="22" name="Line 29"/>
        <xdr:cNvSpPr>
          <a:spLocks noChangeShapeType="1"/>
        </xdr:cNvSpPr>
      </xdr:nvSpPr>
      <xdr:spPr bwMode="auto">
        <a:xfrm>
          <a:off x="6581775" y="3057525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103187</xdr:rowOff>
    </xdr:from>
    <xdr:to>
      <xdr:col>8</xdr:col>
      <xdr:colOff>366713</xdr:colOff>
      <xdr:row>17</xdr:row>
      <xdr:rowOff>148092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3686175" y="1074737"/>
          <a:ext cx="3100388" cy="530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REQUISITOS TOTAIS</a:t>
          </a:r>
        </a:p>
        <a:p>
          <a:pPr algn="ctr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 61.040  GWh</a:t>
          </a:r>
        </a:p>
      </xdr:txBody>
    </xdr:sp>
    <xdr:clientData/>
  </xdr:twoCellAnchor>
  <xdr:twoCellAnchor>
    <xdr:from>
      <xdr:col>0</xdr:col>
      <xdr:colOff>238125</xdr:colOff>
      <xdr:row>20</xdr:row>
      <xdr:rowOff>38100</xdr:rowOff>
    </xdr:from>
    <xdr:to>
      <xdr:col>4</xdr:col>
      <xdr:colOff>0</xdr:colOff>
      <xdr:row>30</xdr:row>
      <xdr:rowOff>28575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238125" y="1981200"/>
          <a:ext cx="34385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Produzida                       10.111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Geração Própria                           9.550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Energia Autoprodução                   283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Energia Empresas Coligadas        464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Perdas Geração RB                       (186)   </a:t>
          </a:r>
        </a:p>
      </xdr:txBody>
    </xdr:sp>
    <xdr:clientData/>
  </xdr:twoCellAnchor>
  <xdr:twoCellAnchor>
    <xdr:from>
      <xdr:col>0</xdr:col>
      <xdr:colOff>216353</xdr:colOff>
      <xdr:row>31</xdr:row>
      <xdr:rowOff>100694</xdr:rowOff>
    </xdr:from>
    <xdr:to>
      <xdr:col>4</xdr:col>
      <xdr:colOff>47625</xdr:colOff>
      <xdr:row>46</xdr:row>
      <xdr:rowOff>47625</xdr:rowOff>
    </xdr:to>
    <xdr:sp macro="" textlink="">
      <xdr:nvSpPr>
        <xdr:cNvPr id="25" name="Text Box 33"/>
        <xdr:cNvSpPr txBox="1">
          <a:spLocks noChangeArrowheads="1"/>
        </xdr:cNvSpPr>
      </xdr:nvSpPr>
      <xdr:spPr bwMode="auto">
        <a:xfrm>
          <a:off x="216353" y="3824969"/>
          <a:ext cx="3507922" cy="2375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Comprada                    20.355                                 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Itaipu                                            2.054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Regulados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(1)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3.784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Compra no MRE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(2</a:t>
          </a:r>
          <a:r>
            <a:rPr lang="pt-BR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1.882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Compra na CCEE                       5.916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Bilaterais                   3.704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CCEN                                             362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CCGF                                           2.348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Recebimento na RD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(3)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111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PROINFA 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(4)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194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Co-Geração                                      0</a:t>
          </a:r>
        </a:p>
      </xdr:txBody>
    </xdr:sp>
    <xdr:clientData/>
  </xdr:twoCellAnchor>
  <xdr:twoCellAnchor>
    <xdr:from>
      <xdr:col>0</xdr:col>
      <xdr:colOff>160942</xdr:colOff>
      <xdr:row>49</xdr:row>
      <xdr:rowOff>115163</xdr:rowOff>
    </xdr:from>
    <xdr:to>
      <xdr:col>10</xdr:col>
      <xdr:colOff>559594</xdr:colOff>
      <xdr:row>56</xdr:row>
      <xdr:rowOff>62769</xdr:rowOff>
    </xdr:to>
    <xdr:sp macro="" textlink="">
      <xdr:nvSpPr>
        <xdr:cNvPr id="26" name="Text Box 34"/>
        <xdr:cNvSpPr txBox="1">
          <a:spLocks noChangeArrowheads="1"/>
        </xdr:cNvSpPr>
      </xdr:nvSpPr>
      <xdr:spPr bwMode="auto">
        <a:xfrm>
          <a:off x="160942" y="6754088"/>
          <a:ext cx="8037702" cy="1081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Compreende o balanço de energia do grupo Cemig , empresas integrais : Cemig  D, Cemig GT,  Cemig PCH, Horizontes, Rosal, Sá Carvalho e SPE's .Exclui transações entre as empresas .</a:t>
          </a:r>
          <a:r>
            <a:rPr lang="pt-BR" sz="1000" b="0" i="0" baseline="0">
              <a:latin typeface="+mn-lt"/>
              <a:ea typeface="+mn-ea"/>
              <a:cs typeface="+mn-cs"/>
            </a:rPr>
            <a:t/>
          </a:r>
          <a:br>
            <a:rPr lang="pt-BR" sz="1000" b="0" i="0" baseline="0">
              <a:latin typeface="+mn-lt"/>
              <a:ea typeface="+mn-ea"/>
              <a:cs typeface="+mn-cs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Contratos de Comercialização de Energia no Ambiente Regulado - CCEAR e Leilão de Ajuste	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Mecanismo de Realocação de Energia - MRE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Geração injetada diretamente na Rede de Distribuição (inclui micro geração distribuída)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 Programa de incentivo às fontes alternativas de energia - PROINFA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5. Contratos Bilaterais das empresas CEMIG GT, Sá Carvalho, Horizontes, Rosal, CEMIG PCH e SPE's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Vendas da Cemig GT no Ambiente de Contratação Regulado - ACR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	</a:t>
          </a:r>
        </a:p>
      </xdr:txBody>
    </xdr:sp>
    <xdr:clientData/>
  </xdr:twoCellAnchor>
  <xdr:twoCellAnchor>
    <xdr:from>
      <xdr:col>11</xdr:col>
      <xdr:colOff>519113</xdr:colOff>
      <xdr:row>30</xdr:row>
      <xdr:rowOff>98425</xdr:rowOff>
    </xdr:from>
    <xdr:to>
      <xdr:col>12</xdr:col>
      <xdr:colOff>266700</xdr:colOff>
      <xdr:row>31</xdr:row>
      <xdr:rowOff>149989</xdr:rowOff>
    </xdr:to>
    <xdr:sp macro="" textlink="">
      <xdr:nvSpPr>
        <xdr:cNvPr id="27" name="CaixaDeTexto 35"/>
        <xdr:cNvSpPr txBox="1">
          <a:spLocks noChangeArrowheads="1"/>
        </xdr:cNvSpPr>
      </xdr:nvSpPr>
      <xdr:spPr bwMode="auto">
        <a:xfrm>
          <a:off x="8967788" y="3660775"/>
          <a:ext cx="357187" cy="213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/>
            <a:t>(5)</a:t>
          </a:r>
        </a:p>
      </xdr:txBody>
    </xdr:sp>
    <xdr:clientData/>
  </xdr:twoCellAnchor>
  <xdr:twoCellAnchor>
    <xdr:from>
      <xdr:col>11</xdr:col>
      <xdr:colOff>519113</xdr:colOff>
      <xdr:row>35</xdr:row>
      <xdr:rowOff>36512</xdr:rowOff>
    </xdr:from>
    <xdr:to>
      <xdr:col>12</xdr:col>
      <xdr:colOff>266700</xdr:colOff>
      <xdr:row>36</xdr:row>
      <xdr:rowOff>88012</xdr:rowOff>
    </xdr:to>
    <xdr:sp macro="" textlink="">
      <xdr:nvSpPr>
        <xdr:cNvPr id="28" name="CaixaDeTexto 27"/>
        <xdr:cNvSpPr txBox="1">
          <a:spLocks noChangeArrowheads="1"/>
        </xdr:cNvSpPr>
      </xdr:nvSpPr>
      <xdr:spPr bwMode="auto">
        <a:xfrm>
          <a:off x="8967788" y="4408487"/>
          <a:ext cx="357187" cy="21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>
              <a:latin typeface="Arial" charset="0"/>
              <a:cs typeface="Arial" charset="0"/>
            </a:rPr>
            <a:t>(6)</a:t>
          </a:r>
        </a:p>
      </xdr:txBody>
    </xdr:sp>
    <xdr:clientData/>
  </xdr:twoCellAnchor>
  <xdr:twoCellAnchor>
    <xdr:from>
      <xdr:col>8</xdr:col>
      <xdr:colOff>203200</xdr:colOff>
      <xdr:row>18</xdr:row>
      <xdr:rowOff>63501</xdr:rowOff>
    </xdr:from>
    <xdr:to>
      <xdr:col>13</xdr:col>
      <xdr:colOff>0</xdr:colOff>
      <xdr:row>20</xdr:row>
      <xdr:rowOff>6351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6623050" y="1682751"/>
          <a:ext cx="32067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GT no Mercado Livre</a:t>
          </a:r>
        </a:p>
      </xdr:txBody>
    </xdr:sp>
    <xdr:clientData/>
  </xdr:twoCellAnchor>
  <xdr:twoCellAnchor>
    <xdr:from>
      <xdr:col>4</xdr:col>
      <xdr:colOff>464346</xdr:colOff>
      <xdr:row>36</xdr:row>
      <xdr:rowOff>83342</xdr:rowOff>
    </xdr:from>
    <xdr:to>
      <xdr:col>7</xdr:col>
      <xdr:colOff>103983</xdr:colOff>
      <xdr:row>40</xdr:row>
      <xdr:rowOff>71436</xdr:rowOff>
    </xdr:to>
    <xdr:sp macro="" textlink="">
      <xdr:nvSpPr>
        <xdr:cNvPr id="30" name="Rectangle 6"/>
        <xdr:cNvSpPr>
          <a:spLocks noChangeArrowheads="1"/>
        </xdr:cNvSpPr>
      </xdr:nvSpPr>
      <xdr:spPr bwMode="auto">
        <a:xfrm>
          <a:off x="4140996" y="4617242"/>
          <a:ext cx="1773237" cy="63579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de Distribuição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1.917</a:t>
          </a:r>
        </a:p>
      </xdr:txBody>
    </xdr:sp>
    <xdr:clientData/>
  </xdr:twoCellAnchor>
  <xdr:twoCellAnchor>
    <xdr:from>
      <xdr:col>4</xdr:col>
      <xdr:colOff>476250</xdr:colOff>
      <xdr:row>41</xdr:row>
      <xdr:rowOff>95250</xdr:rowOff>
    </xdr:from>
    <xdr:to>
      <xdr:col>7</xdr:col>
      <xdr:colOff>115887</xdr:colOff>
      <xdr:row>45</xdr:row>
      <xdr:rowOff>83344</xdr:rowOff>
    </xdr:to>
    <xdr:sp macro="" textlink="">
      <xdr:nvSpPr>
        <xdr:cNvPr id="31" name="Rectangle 6"/>
        <xdr:cNvSpPr>
          <a:spLocks noChangeArrowheads="1"/>
        </xdr:cNvSpPr>
      </xdr:nvSpPr>
      <xdr:spPr bwMode="auto">
        <a:xfrm>
          <a:off x="4152900" y="5438775"/>
          <a:ext cx="1773237" cy="63579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Basica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160</a:t>
          </a:r>
        </a:p>
      </xdr:txBody>
    </xdr:sp>
    <xdr:clientData/>
  </xdr:twoCellAnchor>
  <xdr:twoCellAnchor>
    <xdr:from>
      <xdr:col>9</xdr:col>
      <xdr:colOff>208642</xdr:colOff>
      <xdr:row>45</xdr:row>
      <xdr:rowOff>34465</xdr:rowOff>
    </xdr:from>
    <xdr:to>
      <xdr:col>11</xdr:col>
      <xdr:colOff>235630</xdr:colOff>
      <xdr:row>47</xdr:row>
      <xdr:rowOff>63040</xdr:rowOff>
    </xdr:to>
    <xdr:sp macro="" textlink="">
      <xdr:nvSpPr>
        <xdr:cNvPr id="32" name="AutoShape 15"/>
        <xdr:cNvSpPr>
          <a:spLocks noChangeArrowheads="1"/>
        </xdr:cNvSpPr>
      </xdr:nvSpPr>
      <xdr:spPr bwMode="auto">
        <a:xfrm>
          <a:off x="7238092" y="6025690"/>
          <a:ext cx="1446213" cy="35242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6.822</a:t>
          </a:r>
        </a:p>
      </xdr:txBody>
    </xdr:sp>
    <xdr:clientData/>
  </xdr:twoCellAnchor>
  <xdr:twoCellAnchor>
    <xdr:from>
      <xdr:col>8</xdr:col>
      <xdr:colOff>180975</xdr:colOff>
      <xdr:row>45</xdr:row>
      <xdr:rowOff>133350</xdr:rowOff>
    </xdr:from>
    <xdr:to>
      <xdr:col>9</xdr:col>
      <xdr:colOff>47625</xdr:colOff>
      <xdr:row>45</xdr:row>
      <xdr:rowOff>142875</xdr:rowOff>
    </xdr:to>
    <xdr:sp macro="" textlink="">
      <xdr:nvSpPr>
        <xdr:cNvPr id="33" name="Line 24"/>
        <xdr:cNvSpPr>
          <a:spLocks noChangeShapeType="1"/>
        </xdr:cNvSpPr>
      </xdr:nvSpPr>
      <xdr:spPr bwMode="auto">
        <a:xfrm flipV="1">
          <a:off x="6600825" y="6124575"/>
          <a:ext cx="476250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417513</xdr:colOff>
      <xdr:row>42</xdr:row>
      <xdr:rowOff>111571</xdr:rowOff>
    </xdr:from>
    <xdr:to>
      <xdr:col>12</xdr:col>
      <xdr:colOff>403226</xdr:colOff>
      <xdr:row>44</xdr:row>
      <xdr:rowOff>63440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6837363" y="5617021"/>
          <a:ext cx="2624138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na CCEE</a:t>
          </a:r>
        </a:p>
      </xdr:txBody>
    </xdr:sp>
    <xdr:clientData/>
  </xdr:twoCellAnchor>
  <xdr:twoCellAnchor>
    <xdr:from>
      <xdr:col>8</xdr:col>
      <xdr:colOff>209550</xdr:colOff>
      <xdr:row>41</xdr:row>
      <xdr:rowOff>28575</xdr:rowOff>
    </xdr:from>
    <xdr:to>
      <xdr:col>9</xdr:col>
      <xdr:colOff>76200</xdr:colOff>
      <xdr:row>41</xdr:row>
      <xdr:rowOff>38100</xdr:rowOff>
    </xdr:to>
    <xdr:sp macro="" textlink="">
      <xdr:nvSpPr>
        <xdr:cNvPr id="35" name="Line 24"/>
        <xdr:cNvSpPr>
          <a:spLocks noChangeShapeType="1"/>
        </xdr:cNvSpPr>
      </xdr:nvSpPr>
      <xdr:spPr bwMode="auto">
        <a:xfrm flipV="1">
          <a:off x="6629400" y="5372100"/>
          <a:ext cx="476250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224972</xdr:colOff>
      <xdr:row>40</xdr:row>
      <xdr:rowOff>91624</xdr:rowOff>
    </xdr:from>
    <xdr:to>
      <xdr:col>11</xdr:col>
      <xdr:colOff>251960</xdr:colOff>
      <xdr:row>42</xdr:row>
      <xdr:rowOff>120200</xdr:rowOff>
    </xdr:to>
    <xdr:sp macro="" textlink="">
      <xdr:nvSpPr>
        <xdr:cNvPr id="36" name="AutoShape 15"/>
        <xdr:cNvSpPr>
          <a:spLocks noChangeArrowheads="1"/>
        </xdr:cNvSpPr>
      </xdr:nvSpPr>
      <xdr:spPr bwMode="auto">
        <a:xfrm>
          <a:off x="7254422" y="5273224"/>
          <a:ext cx="1446213" cy="352426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65</a:t>
          </a:r>
        </a:p>
      </xdr:txBody>
    </xdr:sp>
    <xdr:clientData/>
  </xdr:twoCellAnchor>
  <xdr:twoCellAnchor>
    <xdr:from>
      <xdr:col>8</xdr:col>
      <xdr:colOff>352201</xdr:colOff>
      <xdr:row>38</xdr:row>
      <xdr:rowOff>5445</xdr:rowOff>
    </xdr:from>
    <xdr:to>
      <xdr:col>12</xdr:col>
      <xdr:colOff>337914</xdr:colOff>
      <xdr:row>39</xdr:row>
      <xdr:rowOff>116064</xdr:rowOff>
    </xdr:to>
    <xdr:sp macro="" textlink="">
      <xdr:nvSpPr>
        <xdr:cNvPr id="37" name="Text Box 16"/>
        <xdr:cNvSpPr txBox="1">
          <a:spLocks noChangeArrowheads="1"/>
        </xdr:cNvSpPr>
      </xdr:nvSpPr>
      <xdr:spPr bwMode="auto">
        <a:xfrm>
          <a:off x="6772051" y="4863195"/>
          <a:ext cx="2624138" cy="272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no MRE</a:t>
          </a:r>
        </a:p>
      </xdr:txBody>
    </xdr:sp>
    <xdr:clientData/>
  </xdr:twoCellAnchor>
  <xdr:twoCellAnchor>
    <xdr:from>
      <xdr:col>7</xdr:col>
      <xdr:colOff>104775</xdr:colOff>
      <xdr:row>29</xdr:row>
      <xdr:rowOff>28575</xdr:rowOff>
    </xdr:from>
    <xdr:to>
      <xdr:col>8</xdr:col>
      <xdr:colOff>161925</xdr:colOff>
      <xdr:row>29</xdr:row>
      <xdr:rowOff>28575</xdr:rowOff>
    </xdr:to>
    <xdr:sp macro="" textlink="">
      <xdr:nvSpPr>
        <xdr:cNvPr id="38" name="Line 3"/>
        <xdr:cNvSpPr>
          <a:spLocks noChangeShapeType="1"/>
        </xdr:cNvSpPr>
      </xdr:nvSpPr>
      <xdr:spPr bwMode="auto">
        <a:xfrm flipH="1">
          <a:off x="5915025" y="3429000"/>
          <a:ext cx="666750" cy="0"/>
        </a:xfrm>
        <a:prstGeom prst="line">
          <a:avLst/>
        </a:prstGeom>
        <a:noFill/>
        <a:ln w="38100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114299</xdr:colOff>
      <xdr:row>31</xdr:row>
      <xdr:rowOff>142875</xdr:rowOff>
    </xdr:from>
    <xdr:to>
      <xdr:col>4</xdr:col>
      <xdr:colOff>71437</xdr:colOff>
      <xdr:row>45</xdr:row>
      <xdr:rowOff>123825</xdr:rowOff>
    </xdr:to>
    <xdr:sp macro="" textlink="">
      <xdr:nvSpPr>
        <xdr:cNvPr id="39" name="Rectangle 4"/>
        <xdr:cNvSpPr>
          <a:spLocks noChangeArrowheads="1"/>
        </xdr:cNvSpPr>
      </xdr:nvSpPr>
      <xdr:spPr bwMode="auto">
        <a:xfrm>
          <a:off x="114299" y="3867150"/>
          <a:ext cx="3633788" cy="22479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123825</xdr:colOff>
      <xdr:row>19</xdr:row>
      <xdr:rowOff>152400</xdr:rowOff>
    </xdr:from>
    <xdr:to>
      <xdr:col>4</xdr:col>
      <xdr:colOff>76200</xdr:colOff>
      <xdr:row>30</xdr:row>
      <xdr:rowOff>95250</xdr:rowOff>
    </xdr:to>
    <xdr:sp macro="" textlink="">
      <xdr:nvSpPr>
        <xdr:cNvPr id="40" name="Rectangle 5"/>
        <xdr:cNvSpPr>
          <a:spLocks noChangeArrowheads="1"/>
        </xdr:cNvSpPr>
      </xdr:nvSpPr>
      <xdr:spPr bwMode="auto">
        <a:xfrm>
          <a:off x="123825" y="1933575"/>
          <a:ext cx="3629025" cy="172402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4</xdr:col>
      <xdr:colOff>522288</xdr:colOff>
      <xdr:row>19</xdr:row>
      <xdr:rowOff>153987</xdr:rowOff>
    </xdr:from>
    <xdr:to>
      <xdr:col>7</xdr:col>
      <xdr:colOff>161925</xdr:colOff>
      <xdr:row>35</xdr:row>
      <xdr:rowOff>14287</xdr:rowOff>
    </xdr:to>
    <xdr:sp macro="" textlink="">
      <xdr:nvSpPr>
        <xdr:cNvPr id="41" name="Rectangle 6"/>
        <xdr:cNvSpPr>
          <a:spLocks noChangeArrowheads="1"/>
        </xdr:cNvSpPr>
      </xdr:nvSpPr>
      <xdr:spPr bwMode="auto">
        <a:xfrm>
          <a:off x="4198938" y="1935162"/>
          <a:ext cx="1773237" cy="24511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Energia Comercializada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75.258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163513</xdr:colOff>
      <xdr:row>15</xdr:row>
      <xdr:rowOff>157163</xdr:rowOff>
    </xdr:from>
    <xdr:to>
      <xdr:col>11</xdr:col>
      <xdr:colOff>188913</xdr:colOff>
      <xdr:row>18</xdr:row>
      <xdr:rowOff>19050</xdr:rowOff>
    </xdr:to>
    <xdr:sp macro="" textlink="$V$21">
      <xdr:nvSpPr>
        <xdr:cNvPr id="42" name="AutoShape 9"/>
        <xdr:cNvSpPr>
          <a:spLocks noChangeArrowheads="1"/>
        </xdr:cNvSpPr>
      </xdr:nvSpPr>
      <xdr:spPr bwMode="auto">
        <a:xfrm>
          <a:off x="7192963" y="1290638"/>
          <a:ext cx="1444625" cy="34766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fld id="{0DCE7598-6B37-4F11-9377-EFBB4FCD9B26}" type="TxLink">
            <a:rPr lang="en-U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pPr algn="ctr" rtl="0">
              <a:defRPr sz="1000"/>
            </a:pPr>
            <a:t>24.240 </a:t>
          </a:fld>
          <a:endParaRPr lang="pt-BR" sz="12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101600</xdr:colOff>
      <xdr:row>13</xdr:row>
      <xdr:rowOff>50800</xdr:rowOff>
    </xdr:from>
    <xdr:to>
      <xdr:col>12</xdr:col>
      <xdr:colOff>557213</xdr:colOff>
      <xdr:row>15</xdr:row>
      <xdr:rowOff>2669</xdr:rowOff>
    </xdr:to>
    <xdr:sp macro="" textlink="">
      <xdr:nvSpPr>
        <xdr:cNvPr id="43" name="Text Box 10"/>
        <xdr:cNvSpPr txBox="1">
          <a:spLocks noChangeArrowheads="1"/>
        </xdr:cNvSpPr>
      </xdr:nvSpPr>
      <xdr:spPr bwMode="auto">
        <a:xfrm>
          <a:off x="6521450" y="860425"/>
          <a:ext cx="3094038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D no Mercado  Cativo</a:t>
          </a:r>
        </a:p>
      </xdr:txBody>
    </xdr:sp>
    <xdr:clientData/>
  </xdr:twoCellAnchor>
  <xdr:twoCellAnchor>
    <xdr:from>
      <xdr:col>9</xdr:col>
      <xdr:colOff>163513</xdr:colOff>
      <xdr:row>21</xdr:row>
      <xdr:rowOff>12700</xdr:rowOff>
    </xdr:from>
    <xdr:to>
      <xdr:col>11</xdr:col>
      <xdr:colOff>190500</xdr:colOff>
      <xdr:row>23</xdr:row>
      <xdr:rowOff>41275</xdr:rowOff>
    </xdr:to>
    <xdr:sp macro="" textlink="$V$23">
      <xdr:nvSpPr>
        <xdr:cNvPr id="44" name="AutoShape 11"/>
        <xdr:cNvSpPr>
          <a:spLocks noChangeArrowheads="1"/>
        </xdr:cNvSpPr>
      </xdr:nvSpPr>
      <xdr:spPr bwMode="auto">
        <a:xfrm>
          <a:off x="7192963" y="2117725"/>
          <a:ext cx="1446212" cy="35242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DAF75A0E-A5F3-4B13-8B5B-B825358BC3F6}" type="TxLink">
            <a:rPr lang="en-US" sz="12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25.228 </a:t>
          </a:fld>
          <a:endParaRPr lang="pt-BR" sz="12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127794</xdr:colOff>
      <xdr:row>25</xdr:row>
      <xdr:rowOff>152400</xdr:rowOff>
    </xdr:from>
    <xdr:to>
      <xdr:col>11</xdr:col>
      <xdr:colOff>153194</xdr:colOff>
      <xdr:row>28</xdr:row>
      <xdr:rowOff>14287</xdr:rowOff>
    </xdr:to>
    <xdr:sp macro="" textlink="$V$25">
      <xdr:nvSpPr>
        <xdr:cNvPr id="45" name="AutoShape 13"/>
        <xdr:cNvSpPr>
          <a:spLocks noChangeArrowheads="1"/>
        </xdr:cNvSpPr>
      </xdr:nvSpPr>
      <xdr:spPr bwMode="auto">
        <a:xfrm>
          <a:off x="7157244" y="2905125"/>
          <a:ext cx="1444625" cy="34766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B707EE2C-35F2-463D-8B5C-4BCC0341C456}" type="TxLink">
            <a:rPr lang="en-US" sz="12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0 </a:t>
          </a:fld>
          <a:endParaRPr lang="pt-BR" sz="12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8</xdr:col>
      <xdr:colOff>225425</xdr:colOff>
      <xdr:row>23</xdr:row>
      <xdr:rowOff>31751</xdr:rowOff>
    </xdr:from>
    <xdr:to>
      <xdr:col>12</xdr:col>
      <xdr:colOff>428625</xdr:colOff>
      <xdr:row>24</xdr:row>
      <xdr:rowOff>146051</xdr:rowOff>
    </xdr:to>
    <xdr:sp macro="" textlink="">
      <xdr:nvSpPr>
        <xdr:cNvPr id="46" name="Text Box 14"/>
        <xdr:cNvSpPr txBox="1">
          <a:spLocks noChangeArrowheads="1"/>
        </xdr:cNvSpPr>
      </xdr:nvSpPr>
      <xdr:spPr bwMode="auto">
        <a:xfrm>
          <a:off x="6645275" y="2460626"/>
          <a:ext cx="28416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Repasse aos Autoprodutores</a:t>
          </a:r>
        </a:p>
      </xdr:txBody>
    </xdr:sp>
    <xdr:clientData/>
  </xdr:twoCellAnchor>
  <xdr:twoCellAnchor>
    <xdr:from>
      <xdr:col>9</xdr:col>
      <xdr:colOff>239713</xdr:colOff>
      <xdr:row>31</xdr:row>
      <xdr:rowOff>44450</xdr:rowOff>
    </xdr:from>
    <xdr:to>
      <xdr:col>11</xdr:col>
      <xdr:colOff>266700</xdr:colOff>
      <xdr:row>33</xdr:row>
      <xdr:rowOff>71437</xdr:rowOff>
    </xdr:to>
    <xdr:sp macro="" textlink="$V$27">
      <xdr:nvSpPr>
        <xdr:cNvPr id="47" name="AutoShape 17"/>
        <xdr:cNvSpPr>
          <a:spLocks noChangeArrowheads="1"/>
        </xdr:cNvSpPr>
      </xdr:nvSpPr>
      <xdr:spPr bwMode="auto">
        <a:xfrm>
          <a:off x="7269163" y="3768725"/>
          <a:ext cx="1446212" cy="350837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B2DDE1F2-3264-4AEC-980A-38C61397528E}" type="TxLink">
            <a:rPr lang="en-US" sz="12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1.916 </a:t>
          </a:fld>
          <a:endParaRPr lang="pt-BR" sz="12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8</xdr:col>
      <xdr:colOff>471626</xdr:colOff>
      <xdr:row>28</xdr:row>
      <xdr:rowOff>71437</xdr:rowOff>
    </xdr:from>
    <xdr:to>
      <xdr:col>12</xdr:col>
      <xdr:colOff>486567</xdr:colOff>
      <xdr:row>30</xdr:row>
      <xdr:rowOff>23306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6891476" y="3309937"/>
          <a:ext cx="2653366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Empresas Coligadas</a:t>
          </a:r>
        </a:p>
      </xdr:txBody>
    </xdr:sp>
    <xdr:clientData/>
  </xdr:twoCellAnchor>
  <xdr:twoCellAnchor>
    <xdr:from>
      <xdr:col>9</xdr:col>
      <xdr:colOff>249238</xdr:colOff>
      <xdr:row>35</xdr:row>
      <xdr:rowOff>147637</xdr:rowOff>
    </xdr:from>
    <xdr:to>
      <xdr:col>11</xdr:col>
      <xdr:colOff>276225</xdr:colOff>
      <xdr:row>38</xdr:row>
      <xdr:rowOff>11112</xdr:rowOff>
    </xdr:to>
    <xdr:sp macro="" textlink="$V$29">
      <xdr:nvSpPr>
        <xdr:cNvPr id="49" name="AutoShape 21"/>
        <xdr:cNvSpPr>
          <a:spLocks noChangeArrowheads="1"/>
        </xdr:cNvSpPr>
      </xdr:nvSpPr>
      <xdr:spPr bwMode="auto">
        <a:xfrm>
          <a:off x="7278688" y="4519612"/>
          <a:ext cx="1446212" cy="34925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261EF640-E00E-4F80-8482-B1067408ED3A}" type="TxLink">
            <a:rPr lang="en-US" sz="12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2.222 </a:t>
          </a:fld>
          <a:endParaRPr lang="pt-BR" sz="12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8</xdr:col>
      <xdr:colOff>168275</xdr:colOff>
      <xdr:row>33</xdr:row>
      <xdr:rowOff>66675</xdr:rowOff>
    </xdr:from>
    <xdr:to>
      <xdr:col>12</xdr:col>
      <xdr:colOff>558800</xdr:colOff>
      <xdr:row>35</xdr:row>
      <xdr:rowOff>18544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6588125" y="4114800"/>
          <a:ext cx="3028950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GT às Distribuidoras</a:t>
          </a:r>
        </a:p>
      </xdr:txBody>
    </xdr:sp>
    <xdr:clientData/>
  </xdr:twoCellAnchor>
  <xdr:twoCellAnchor>
    <xdr:from>
      <xdr:col>8</xdr:col>
      <xdr:colOff>142875</xdr:colOff>
      <xdr:row>16</xdr:row>
      <xdr:rowOff>114300</xdr:rowOff>
    </xdr:from>
    <xdr:to>
      <xdr:col>8</xdr:col>
      <xdr:colOff>190500</xdr:colOff>
      <xdr:row>45</xdr:row>
      <xdr:rowOff>123825</xdr:rowOff>
    </xdr:to>
    <xdr:sp macro="" textlink="">
      <xdr:nvSpPr>
        <xdr:cNvPr id="51" name="Line 23"/>
        <xdr:cNvSpPr>
          <a:spLocks noChangeShapeType="1"/>
        </xdr:cNvSpPr>
      </xdr:nvSpPr>
      <xdr:spPr bwMode="auto">
        <a:xfrm>
          <a:off x="6562725" y="1409700"/>
          <a:ext cx="47625" cy="470535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32</xdr:row>
      <xdr:rowOff>47625</xdr:rowOff>
    </xdr:from>
    <xdr:to>
      <xdr:col>9</xdr:col>
      <xdr:colOff>38100</xdr:colOff>
      <xdr:row>32</xdr:row>
      <xdr:rowOff>47625</xdr:rowOff>
    </xdr:to>
    <xdr:sp macro="" textlink="">
      <xdr:nvSpPr>
        <xdr:cNvPr id="52" name="Line 25"/>
        <xdr:cNvSpPr>
          <a:spLocks noChangeShapeType="1"/>
        </xdr:cNvSpPr>
      </xdr:nvSpPr>
      <xdr:spPr bwMode="auto">
        <a:xfrm>
          <a:off x="6581775" y="3933825"/>
          <a:ext cx="4857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21</xdr:row>
      <xdr:rowOff>142875</xdr:rowOff>
    </xdr:from>
    <xdr:to>
      <xdr:col>9</xdr:col>
      <xdr:colOff>66675</xdr:colOff>
      <xdr:row>21</xdr:row>
      <xdr:rowOff>142875</xdr:rowOff>
    </xdr:to>
    <xdr:sp macro="" textlink="">
      <xdr:nvSpPr>
        <xdr:cNvPr id="53" name="Line 27"/>
        <xdr:cNvSpPr>
          <a:spLocks noChangeShapeType="1"/>
        </xdr:cNvSpPr>
      </xdr:nvSpPr>
      <xdr:spPr bwMode="auto">
        <a:xfrm>
          <a:off x="6581775" y="2247900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16</xdr:row>
      <xdr:rowOff>114300</xdr:rowOff>
    </xdr:from>
    <xdr:to>
      <xdr:col>9</xdr:col>
      <xdr:colOff>47625</xdr:colOff>
      <xdr:row>16</xdr:row>
      <xdr:rowOff>114300</xdr:rowOff>
    </xdr:to>
    <xdr:sp macro="" textlink="">
      <xdr:nvSpPr>
        <xdr:cNvPr id="54" name="Line 28"/>
        <xdr:cNvSpPr>
          <a:spLocks noChangeShapeType="1"/>
        </xdr:cNvSpPr>
      </xdr:nvSpPr>
      <xdr:spPr bwMode="auto">
        <a:xfrm>
          <a:off x="6562725" y="1409700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26</xdr:row>
      <xdr:rowOff>142875</xdr:rowOff>
    </xdr:from>
    <xdr:to>
      <xdr:col>9</xdr:col>
      <xdr:colOff>66675</xdr:colOff>
      <xdr:row>26</xdr:row>
      <xdr:rowOff>142875</xdr:rowOff>
    </xdr:to>
    <xdr:sp macro="" textlink="">
      <xdr:nvSpPr>
        <xdr:cNvPr id="55" name="Line 29"/>
        <xdr:cNvSpPr>
          <a:spLocks noChangeShapeType="1"/>
        </xdr:cNvSpPr>
      </xdr:nvSpPr>
      <xdr:spPr bwMode="auto">
        <a:xfrm>
          <a:off x="6581775" y="3057525"/>
          <a:ext cx="5143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261937</xdr:colOff>
      <xdr:row>20</xdr:row>
      <xdr:rowOff>130969</xdr:rowOff>
    </xdr:from>
    <xdr:to>
      <xdr:col>3</xdr:col>
      <xdr:colOff>523875</xdr:colOff>
      <xdr:row>29</xdr:row>
      <xdr:rowOff>119063</xdr:rowOff>
    </xdr:to>
    <xdr:sp macro="" textlink="">
      <xdr:nvSpPr>
        <xdr:cNvPr id="56" name="Text Box 32"/>
        <xdr:cNvSpPr txBox="1">
          <a:spLocks noChangeArrowheads="1"/>
        </xdr:cNvSpPr>
      </xdr:nvSpPr>
      <xdr:spPr bwMode="auto">
        <a:xfrm>
          <a:off x="261937" y="2074069"/>
          <a:ext cx="3328988" cy="1445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Produzida                         9.080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Geração Própria                             7.316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Energia Autoprodução                         0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Energia Empresas Coligadas       1.949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Perdas Geração Rede Básica         </a:t>
          </a:r>
          <a:r>
            <a:rPr lang="pt-BR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-184 </a:t>
          </a:r>
        </a:p>
      </xdr:txBody>
    </xdr:sp>
    <xdr:clientData/>
  </xdr:twoCellAnchor>
  <xdr:twoCellAnchor>
    <xdr:from>
      <xdr:col>0</xdr:col>
      <xdr:colOff>216353</xdr:colOff>
      <xdr:row>31</xdr:row>
      <xdr:rowOff>100694</xdr:rowOff>
    </xdr:from>
    <xdr:to>
      <xdr:col>3</xdr:col>
      <xdr:colOff>559593</xdr:colOff>
      <xdr:row>46</xdr:row>
      <xdr:rowOff>47625</xdr:rowOff>
    </xdr:to>
    <xdr:sp macro="" textlink="">
      <xdr:nvSpPr>
        <xdr:cNvPr id="57" name="Text Box 33"/>
        <xdr:cNvSpPr txBox="1">
          <a:spLocks noChangeArrowheads="1"/>
        </xdr:cNvSpPr>
      </xdr:nvSpPr>
      <xdr:spPr bwMode="auto">
        <a:xfrm>
          <a:off x="216353" y="3824969"/>
          <a:ext cx="3410290" cy="2375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Comprada                         73.436                               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Itaipu                                                 5.835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Regulados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(1)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17.341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Compra no MRE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(2</a:t>
          </a:r>
          <a:r>
            <a:rPr lang="pt-BR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2.710 Compra na CCEE                           17.808 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Bilaterais                      20.370 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CCEN                                                1.091 CCGF                                                7.507 Recebimento na RD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(3)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165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PROINFA  </a:t>
          </a:r>
          <a:r>
            <a:rPr lang="pt-BR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(4)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610 Cogeração                                               0</a:t>
          </a:r>
        </a:p>
      </xdr:txBody>
    </xdr:sp>
    <xdr:clientData/>
  </xdr:twoCellAnchor>
  <xdr:twoCellAnchor>
    <xdr:from>
      <xdr:col>11</xdr:col>
      <xdr:colOff>519113</xdr:colOff>
      <xdr:row>30</xdr:row>
      <xdr:rowOff>98425</xdr:rowOff>
    </xdr:from>
    <xdr:to>
      <xdr:col>12</xdr:col>
      <xdr:colOff>266700</xdr:colOff>
      <xdr:row>31</xdr:row>
      <xdr:rowOff>149989</xdr:rowOff>
    </xdr:to>
    <xdr:sp macro="" textlink="">
      <xdr:nvSpPr>
        <xdr:cNvPr id="58" name="CaixaDeTexto 35"/>
        <xdr:cNvSpPr txBox="1">
          <a:spLocks noChangeArrowheads="1"/>
        </xdr:cNvSpPr>
      </xdr:nvSpPr>
      <xdr:spPr bwMode="auto">
        <a:xfrm>
          <a:off x="8967788" y="3660775"/>
          <a:ext cx="357187" cy="213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/>
            <a:t>(5)</a:t>
          </a:r>
        </a:p>
      </xdr:txBody>
    </xdr:sp>
    <xdr:clientData/>
  </xdr:twoCellAnchor>
  <xdr:twoCellAnchor>
    <xdr:from>
      <xdr:col>11</xdr:col>
      <xdr:colOff>519113</xdr:colOff>
      <xdr:row>35</xdr:row>
      <xdr:rowOff>36512</xdr:rowOff>
    </xdr:from>
    <xdr:to>
      <xdr:col>12</xdr:col>
      <xdr:colOff>266700</xdr:colOff>
      <xdr:row>36</xdr:row>
      <xdr:rowOff>88012</xdr:rowOff>
    </xdr:to>
    <xdr:sp macro="" textlink="">
      <xdr:nvSpPr>
        <xdr:cNvPr id="59" name="CaixaDeTexto 58"/>
        <xdr:cNvSpPr txBox="1">
          <a:spLocks noChangeArrowheads="1"/>
        </xdr:cNvSpPr>
      </xdr:nvSpPr>
      <xdr:spPr bwMode="auto">
        <a:xfrm>
          <a:off x="8967788" y="4408487"/>
          <a:ext cx="357187" cy="21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>
              <a:latin typeface="Arial" charset="0"/>
              <a:cs typeface="Arial" charset="0"/>
            </a:rPr>
            <a:t>(6)</a:t>
          </a:r>
        </a:p>
      </xdr:txBody>
    </xdr:sp>
    <xdr:clientData/>
  </xdr:twoCellAnchor>
  <xdr:twoCellAnchor>
    <xdr:from>
      <xdr:col>8</xdr:col>
      <xdr:colOff>203200</xdr:colOff>
      <xdr:row>18</xdr:row>
      <xdr:rowOff>63501</xdr:rowOff>
    </xdr:from>
    <xdr:to>
      <xdr:col>13</xdr:col>
      <xdr:colOff>0</xdr:colOff>
      <xdr:row>20</xdr:row>
      <xdr:rowOff>6351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6623050" y="1682751"/>
          <a:ext cx="32067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CEMIG GT no Mercado Livre</a:t>
          </a:r>
        </a:p>
      </xdr:txBody>
    </xdr:sp>
    <xdr:clientData/>
  </xdr:twoCellAnchor>
  <xdr:twoCellAnchor>
    <xdr:from>
      <xdr:col>4</xdr:col>
      <xdr:colOff>464346</xdr:colOff>
      <xdr:row>36</xdr:row>
      <xdr:rowOff>83342</xdr:rowOff>
    </xdr:from>
    <xdr:to>
      <xdr:col>7</xdr:col>
      <xdr:colOff>103983</xdr:colOff>
      <xdr:row>40</xdr:row>
      <xdr:rowOff>71436</xdr:rowOff>
    </xdr:to>
    <xdr:sp macro="" textlink="">
      <xdr:nvSpPr>
        <xdr:cNvPr id="61" name="Rectangle 6"/>
        <xdr:cNvSpPr>
          <a:spLocks noChangeArrowheads="1"/>
        </xdr:cNvSpPr>
      </xdr:nvSpPr>
      <xdr:spPr bwMode="auto">
        <a:xfrm>
          <a:off x="4140996" y="4617242"/>
          <a:ext cx="1773237" cy="63579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de Distribuição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6.792</a:t>
          </a:r>
        </a:p>
      </xdr:txBody>
    </xdr:sp>
    <xdr:clientData/>
  </xdr:twoCellAnchor>
  <xdr:twoCellAnchor>
    <xdr:from>
      <xdr:col>4</xdr:col>
      <xdr:colOff>476250</xdr:colOff>
      <xdr:row>41</xdr:row>
      <xdr:rowOff>95250</xdr:rowOff>
    </xdr:from>
    <xdr:to>
      <xdr:col>7</xdr:col>
      <xdr:colOff>115887</xdr:colOff>
      <xdr:row>45</xdr:row>
      <xdr:rowOff>83344</xdr:rowOff>
    </xdr:to>
    <xdr:sp macro="" textlink="">
      <xdr:nvSpPr>
        <xdr:cNvPr id="62" name="Rectangle 6"/>
        <xdr:cNvSpPr>
          <a:spLocks noChangeArrowheads="1"/>
        </xdr:cNvSpPr>
      </xdr:nvSpPr>
      <xdr:spPr bwMode="auto">
        <a:xfrm>
          <a:off x="4152900" y="5438775"/>
          <a:ext cx="1773237" cy="635794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Básica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467 </a:t>
          </a:r>
        </a:p>
      </xdr:txBody>
    </xdr:sp>
    <xdr:clientData/>
  </xdr:twoCellAnchor>
  <xdr:twoCellAnchor>
    <xdr:from>
      <xdr:col>9</xdr:col>
      <xdr:colOff>208642</xdr:colOff>
      <xdr:row>45</xdr:row>
      <xdr:rowOff>34465</xdr:rowOff>
    </xdr:from>
    <xdr:to>
      <xdr:col>11</xdr:col>
      <xdr:colOff>235630</xdr:colOff>
      <xdr:row>47</xdr:row>
      <xdr:rowOff>63040</xdr:rowOff>
    </xdr:to>
    <xdr:sp macro="" textlink="$V$33">
      <xdr:nvSpPr>
        <xdr:cNvPr id="63" name="AutoShape 15"/>
        <xdr:cNvSpPr>
          <a:spLocks noChangeArrowheads="1"/>
        </xdr:cNvSpPr>
      </xdr:nvSpPr>
      <xdr:spPr bwMode="auto">
        <a:xfrm>
          <a:off x="7238092" y="6025690"/>
          <a:ext cx="1446213" cy="35242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83A87A43-005B-4A97-824E-1F981A75A944}" type="TxLink">
            <a:rPr lang="en-US" sz="12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19.087 </a:t>
          </a:fld>
          <a:endParaRPr lang="pt-BR" sz="12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8</xdr:col>
      <xdr:colOff>180975</xdr:colOff>
      <xdr:row>45</xdr:row>
      <xdr:rowOff>133350</xdr:rowOff>
    </xdr:from>
    <xdr:to>
      <xdr:col>9</xdr:col>
      <xdr:colOff>47625</xdr:colOff>
      <xdr:row>45</xdr:row>
      <xdr:rowOff>142875</xdr:rowOff>
    </xdr:to>
    <xdr:sp macro="" textlink="">
      <xdr:nvSpPr>
        <xdr:cNvPr id="64" name="Line 24"/>
        <xdr:cNvSpPr>
          <a:spLocks noChangeShapeType="1"/>
        </xdr:cNvSpPr>
      </xdr:nvSpPr>
      <xdr:spPr bwMode="auto">
        <a:xfrm flipV="1">
          <a:off x="6600825" y="6124575"/>
          <a:ext cx="476250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417513</xdr:colOff>
      <xdr:row>42</xdr:row>
      <xdr:rowOff>111571</xdr:rowOff>
    </xdr:from>
    <xdr:to>
      <xdr:col>12</xdr:col>
      <xdr:colOff>403226</xdr:colOff>
      <xdr:row>44</xdr:row>
      <xdr:rowOff>63440</xdr:rowOff>
    </xdr:to>
    <xdr:sp macro="" textlink="">
      <xdr:nvSpPr>
        <xdr:cNvPr id="65" name="Text Box 16"/>
        <xdr:cNvSpPr txBox="1">
          <a:spLocks noChangeArrowheads="1"/>
        </xdr:cNvSpPr>
      </xdr:nvSpPr>
      <xdr:spPr bwMode="auto">
        <a:xfrm>
          <a:off x="6837363" y="5617021"/>
          <a:ext cx="2624138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na CCEE</a:t>
          </a:r>
        </a:p>
      </xdr:txBody>
    </xdr:sp>
    <xdr:clientData/>
  </xdr:twoCellAnchor>
  <xdr:twoCellAnchor>
    <xdr:from>
      <xdr:col>8</xdr:col>
      <xdr:colOff>197644</xdr:colOff>
      <xdr:row>41</xdr:row>
      <xdr:rowOff>28575</xdr:rowOff>
    </xdr:from>
    <xdr:to>
      <xdr:col>9</xdr:col>
      <xdr:colOff>64294</xdr:colOff>
      <xdr:row>41</xdr:row>
      <xdr:rowOff>38100</xdr:rowOff>
    </xdr:to>
    <xdr:sp macro="" textlink="">
      <xdr:nvSpPr>
        <xdr:cNvPr id="66" name="Line 24"/>
        <xdr:cNvSpPr>
          <a:spLocks noChangeShapeType="1"/>
        </xdr:cNvSpPr>
      </xdr:nvSpPr>
      <xdr:spPr bwMode="auto">
        <a:xfrm flipV="1">
          <a:off x="6617494" y="5372100"/>
          <a:ext cx="476250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224972</xdr:colOff>
      <xdr:row>40</xdr:row>
      <xdr:rowOff>91624</xdr:rowOff>
    </xdr:from>
    <xdr:to>
      <xdr:col>11</xdr:col>
      <xdr:colOff>251960</xdr:colOff>
      <xdr:row>42</xdr:row>
      <xdr:rowOff>120200</xdr:rowOff>
    </xdr:to>
    <xdr:sp macro="" textlink="$V$31">
      <xdr:nvSpPr>
        <xdr:cNvPr id="67" name="AutoShape 15"/>
        <xdr:cNvSpPr>
          <a:spLocks noChangeArrowheads="1"/>
        </xdr:cNvSpPr>
      </xdr:nvSpPr>
      <xdr:spPr bwMode="auto">
        <a:xfrm>
          <a:off x="7254422" y="5273224"/>
          <a:ext cx="1446213" cy="352426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BC76E721-C247-49BD-A12D-E070FAE712BE}" type="TxLink">
            <a:rPr lang="en-US" sz="12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2.564 </a:t>
          </a:fld>
          <a:endParaRPr lang="pt-BR" sz="12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8</xdr:col>
      <xdr:colOff>352201</xdr:colOff>
      <xdr:row>38</xdr:row>
      <xdr:rowOff>5445</xdr:rowOff>
    </xdr:from>
    <xdr:to>
      <xdr:col>12</xdr:col>
      <xdr:colOff>337914</xdr:colOff>
      <xdr:row>39</xdr:row>
      <xdr:rowOff>116064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6772051" y="4863195"/>
          <a:ext cx="2624138" cy="272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Vendas no MRE</a:t>
          </a:r>
        </a:p>
      </xdr:txBody>
    </xdr:sp>
    <xdr:clientData/>
  </xdr:twoCellAnchor>
  <xdr:twoCellAnchor>
    <xdr:from>
      <xdr:col>9</xdr:col>
      <xdr:colOff>153988</xdr:colOff>
      <xdr:row>15</xdr:row>
      <xdr:rowOff>157163</xdr:rowOff>
    </xdr:from>
    <xdr:to>
      <xdr:col>11</xdr:col>
      <xdr:colOff>179388</xdr:colOff>
      <xdr:row>18</xdr:row>
      <xdr:rowOff>19050</xdr:rowOff>
    </xdr:to>
    <xdr:sp macro="" textlink="$V$21">
      <xdr:nvSpPr>
        <xdr:cNvPr id="69" name="AutoShape 9"/>
        <xdr:cNvSpPr>
          <a:spLocks noChangeArrowheads="1"/>
        </xdr:cNvSpPr>
      </xdr:nvSpPr>
      <xdr:spPr bwMode="auto">
        <a:xfrm>
          <a:off x="7183438" y="1290638"/>
          <a:ext cx="1444625" cy="34766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fld id="{0DCE7598-6B37-4F11-9377-EFBB4FCD9B26}" type="TxLink">
            <a:rPr lang="en-U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pPr algn="ctr" rtl="0">
              <a:defRPr sz="1000"/>
            </a:pPr>
            <a:t>24.240 </a:t>
          </a:fld>
          <a:endParaRPr lang="pt-BR" sz="12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153988</xdr:colOff>
      <xdr:row>21</xdr:row>
      <xdr:rowOff>12700</xdr:rowOff>
    </xdr:from>
    <xdr:to>
      <xdr:col>11</xdr:col>
      <xdr:colOff>180975</xdr:colOff>
      <xdr:row>23</xdr:row>
      <xdr:rowOff>41275</xdr:rowOff>
    </xdr:to>
    <xdr:sp macro="" textlink="$V$23">
      <xdr:nvSpPr>
        <xdr:cNvPr id="70" name="AutoShape 11"/>
        <xdr:cNvSpPr>
          <a:spLocks noChangeArrowheads="1"/>
        </xdr:cNvSpPr>
      </xdr:nvSpPr>
      <xdr:spPr bwMode="auto">
        <a:xfrm>
          <a:off x="7183438" y="2117725"/>
          <a:ext cx="1446212" cy="35242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DAF75A0E-A5F3-4B13-8B5B-B825358BC3F6}" type="TxLink">
            <a:rPr lang="en-US" sz="12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25.228 </a:t>
          </a:fld>
          <a:endParaRPr lang="pt-BR" sz="12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355936</xdr:colOff>
      <xdr:row>7</xdr:row>
      <xdr:rowOff>1192</xdr:rowOff>
    </xdr:to>
    <xdr:pic>
      <xdr:nvPicPr>
        <xdr:cNvPr id="71" name="Imagem 7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14211" cy="1134667"/>
        </a:xfrm>
        <a:prstGeom prst="rect">
          <a:avLst/>
        </a:prstGeom>
      </xdr:spPr>
    </xdr:pic>
    <xdr:clientData/>
  </xdr:twoCellAnchor>
  <xdr:twoCellAnchor>
    <xdr:from>
      <xdr:col>2</xdr:col>
      <xdr:colOff>228788</xdr:colOff>
      <xdr:row>1</xdr:row>
      <xdr:rowOff>15877</xdr:rowOff>
    </xdr:from>
    <xdr:to>
      <xdr:col>10</xdr:col>
      <xdr:colOff>112059</xdr:colOff>
      <xdr:row>6</xdr:row>
      <xdr:rowOff>37354</xdr:rowOff>
    </xdr:to>
    <xdr:sp macro="" textlink="">
      <xdr:nvSpPr>
        <xdr:cNvPr id="72" name="CaixaDeTexto 71"/>
        <xdr:cNvSpPr txBox="1"/>
      </xdr:nvSpPr>
      <xdr:spPr>
        <a:xfrm>
          <a:off x="2610038" y="177802"/>
          <a:ext cx="5731621" cy="831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1.3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10</xdr:col>
      <xdr:colOff>770380</xdr:colOff>
      <xdr:row>5</xdr:row>
      <xdr:rowOff>7937</xdr:rowOff>
    </xdr:from>
    <xdr:to>
      <xdr:col>12</xdr:col>
      <xdr:colOff>228801</xdr:colOff>
      <xdr:row>6</xdr:row>
      <xdr:rowOff>98425</xdr:rowOff>
    </xdr:to>
    <xdr:grpSp>
      <xdr:nvGrpSpPr>
        <xdr:cNvPr id="73" name="Agrupar 46">
          <a:hlinkClick xmlns:r="http://schemas.openxmlformats.org/officeDocument/2006/relationships" r:id="rId2"/>
        </xdr:cNvPr>
        <xdr:cNvGrpSpPr/>
      </xdr:nvGrpSpPr>
      <xdr:grpSpPr>
        <a:xfrm>
          <a:off x="8417594" y="824366"/>
          <a:ext cx="887171" cy="253773"/>
          <a:chOff x="7817675" y="768144"/>
          <a:chExt cx="918516" cy="249238"/>
        </a:xfrm>
      </xdr:grpSpPr>
      <xdr:sp macro="" textlink="">
        <xdr:nvSpPr>
          <xdr:cNvPr id="74" name="Retângulo Arredondado 4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5" name="Seta para a Direita 55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181420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0156" cy="113392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10</xdr:col>
      <xdr:colOff>476250</xdr:colOff>
      <xdr:row>5</xdr:row>
      <xdr:rowOff>92914</xdr:rowOff>
    </xdr:to>
    <xdr:sp macro="" textlink="">
      <xdr:nvSpPr>
        <xdr:cNvPr id="5" name="CaixaDeTexto 4"/>
        <xdr:cNvSpPr txBox="1"/>
      </xdr:nvSpPr>
      <xdr:spPr>
        <a:xfrm>
          <a:off x="1824037" y="198437"/>
          <a:ext cx="7216776" cy="807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1.4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9</xdr:col>
      <xdr:colOff>208509</xdr:colOff>
      <xdr:row>4</xdr:row>
      <xdr:rowOff>66895</xdr:rowOff>
    </xdr:from>
    <xdr:to>
      <xdr:col>10</xdr:col>
      <xdr:colOff>386111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</xdr:cNvPr>
        <xdr:cNvGrpSpPr/>
      </xdr:nvGrpSpPr>
      <xdr:grpSpPr>
        <a:xfrm>
          <a:off x="8030915" y="828895"/>
          <a:ext cx="808634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48419</xdr:colOff>
      <xdr:row>5</xdr:row>
      <xdr:rowOff>71883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42350" cy="1119633"/>
        </a:xfrm>
        <a:prstGeom prst="rect">
          <a:avLst/>
        </a:prstGeom>
      </xdr:spPr>
    </xdr:pic>
    <xdr:clientData/>
  </xdr:twoCellAnchor>
  <xdr:twoCellAnchor>
    <xdr:from>
      <xdr:col>6</xdr:col>
      <xdr:colOff>251370</xdr:colOff>
      <xdr:row>4</xdr:row>
      <xdr:rowOff>0</xdr:rowOff>
    </xdr:from>
    <xdr:to>
      <xdr:col>7</xdr:col>
      <xdr:colOff>478184</xdr:colOff>
      <xdr:row>5</xdr:row>
      <xdr:rowOff>14288</xdr:rowOff>
    </xdr:to>
    <xdr:grpSp>
      <xdr:nvGrpSpPr>
        <xdr:cNvPr id="4" name="Agrupar 4">
          <a:hlinkClick xmlns:r="http://schemas.openxmlformats.org/officeDocument/2006/relationships" r:id="rId2"/>
        </xdr:cNvPr>
        <xdr:cNvGrpSpPr/>
      </xdr:nvGrpSpPr>
      <xdr:grpSpPr>
        <a:xfrm>
          <a:off x="8608219" y="762000"/>
          <a:ext cx="0" cy="204788"/>
          <a:chOff x="7817675" y="768144"/>
          <a:chExt cx="918516" cy="249238"/>
        </a:xfrm>
      </xdr:grpSpPr>
      <xdr:sp macro="" textlink="">
        <xdr:nvSpPr>
          <xdr:cNvPr id="5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1</xdr:col>
      <xdr:colOff>0</xdr:colOff>
      <xdr:row>0</xdr:row>
      <xdr:rowOff>154781</xdr:rowOff>
    </xdr:from>
    <xdr:to>
      <xdr:col>5</xdr:col>
      <xdr:colOff>0</xdr:colOff>
      <xdr:row>3</xdr:row>
      <xdr:rowOff>130969</xdr:rowOff>
    </xdr:to>
    <xdr:sp macro="" textlink="">
      <xdr:nvSpPr>
        <xdr:cNvPr id="9" name="CaixaDeTexto 8"/>
        <xdr:cNvSpPr txBox="1"/>
      </xdr:nvSpPr>
      <xdr:spPr>
        <a:xfrm>
          <a:off x="809625" y="154781"/>
          <a:ext cx="7798594" cy="547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1.5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137068</xdr:colOff>
      <xdr:row>3</xdr:row>
      <xdr:rowOff>146483</xdr:rowOff>
    </xdr:from>
    <xdr:to>
      <xdr:col>4</xdr:col>
      <xdr:colOff>973482</xdr:colOff>
      <xdr:row>5</xdr:row>
      <xdr:rowOff>0</xdr:rowOff>
    </xdr:to>
    <xdr:grpSp>
      <xdr:nvGrpSpPr>
        <xdr:cNvPr id="8" name="Agrupar 4">
          <a:hlinkClick xmlns:r="http://schemas.openxmlformats.org/officeDocument/2006/relationships" r:id="rId2"/>
        </xdr:cNvPr>
        <xdr:cNvGrpSpPr/>
      </xdr:nvGrpSpPr>
      <xdr:grpSpPr>
        <a:xfrm>
          <a:off x="7768974" y="717983"/>
          <a:ext cx="836414" cy="234517"/>
          <a:chOff x="7817675" y="768144"/>
          <a:chExt cx="918516" cy="249238"/>
        </a:xfrm>
      </xdr:grpSpPr>
      <xdr:sp macro="" textlink="">
        <xdr:nvSpPr>
          <xdr:cNvPr id="10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71883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96125" cy="111963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57150</xdr:rowOff>
    </xdr:from>
    <xdr:to>
      <xdr:col>6</xdr:col>
      <xdr:colOff>0</xdr:colOff>
      <xdr:row>4</xdr:row>
      <xdr:rowOff>33338</xdr:rowOff>
    </xdr:to>
    <xdr:sp macro="" textlink="">
      <xdr:nvSpPr>
        <xdr:cNvPr id="4" name="CaixaDeTexto 3"/>
        <xdr:cNvSpPr txBox="1"/>
      </xdr:nvSpPr>
      <xdr:spPr>
        <a:xfrm>
          <a:off x="928688" y="247650"/>
          <a:ext cx="6167437" cy="595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1.6 PERDAS DE ENERGIA</a:t>
          </a:r>
        </a:p>
      </xdr:txBody>
    </xdr:sp>
    <xdr:clientData/>
  </xdr:twoCellAnchor>
  <xdr:twoCellAnchor>
    <xdr:from>
      <xdr:col>5</xdr:col>
      <xdr:colOff>380405</xdr:colOff>
      <xdr:row>4</xdr:row>
      <xdr:rowOff>17776</xdr:rowOff>
    </xdr:from>
    <xdr:to>
      <xdr:col>6</xdr:col>
      <xdr:colOff>0</xdr:colOff>
      <xdr:row>5</xdr:row>
      <xdr:rowOff>32064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6285905" y="827401"/>
          <a:ext cx="810220" cy="252413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1</xdr:col>
      <xdr:colOff>0</xdr:colOff>
      <xdr:row>12</xdr:row>
      <xdr:rowOff>110987</xdr:rowOff>
    </xdr:from>
    <xdr:to>
      <xdr:col>5</xdr:col>
      <xdr:colOff>0</xdr:colOff>
      <xdr:row>31</xdr:row>
      <xdr:rowOff>23813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559593</xdr:colOff>
      <xdr:row>5</xdr:row>
      <xdr:rowOff>109983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9968" cy="112201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</xdr:row>
      <xdr:rowOff>44450</xdr:rowOff>
    </xdr:from>
    <xdr:to>
      <xdr:col>9</xdr:col>
      <xdr:colOff>429170</xdr:colOff>
      <xdr:row>4</xdr:row>
      <xdr:rowOff>33338</xdr:rowOff>
    </xdr:to>
    <xdr:sp macro="" textlink="">
      <xdr:nvSpPr>
        <xdr:cNvPr id="4" name="CaixaDeTexto 3"/>
        <xdr:cNvSpPr txBox="1"/>
      </xdr:nvSpPr>
      <xdr:spPr>
        <a:xfrm>
          <a:off x="1721644" y="246856"/>
          <a:ext cx="6077495" cy="596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1.7 DECi e FECi</a:t>
          </a:r>
        </a:p>
      </xdr:txBody>
    </xdr:sp>
    <xdr:clientData/>
  </xdr:twoCellAnchor>
  <xdr:twoCellAnchor>
    <xdr:from>
      <xdr:col>8</xdr:col>
      <xdr:colOff>317449</xdr:colOff>
      <xdr:row>4</xdr:row>
      <xdr:rowOff>24029</xdr:rowOff>
    </xdr:from>
    <xdr:to>
      <xdr:col>9</xdr:col>
      <xdr:colOff>512513</xdr:colOff>
      <xdr:row>5</xdr:row>
      <xdr:rowOff>53759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6520605" y="833654"/>
          <a:ext cx="802283" cy="232136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181420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13392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9</xdr:col>
      <xdr:colOff>0</xdr:colOff>
      <xdr:row>6</xdr:row>
      <xdr:rowOff>95250</xdr:rowOff>
    </xdr:to>
    <xdr:sp macro="" textlink="">
      <xdr:nvSpPr>
        <xdr:cNvPr id="3" name="CaixaDeTexto 2"/>
        <xdr:cNvSpPr txBox="1"/>
      </xdr:nvSpPr>
      <xdr:spPr>
        <a:xfrm>
          <a:off x="1804193" y="206374"/>
          <a:ext cx="6018213" cy="1031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1.8 ÍNDICE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DE CONTAS ARRECADADAS</a:t>
          </a:r>
          <a:b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(Arrecadação/Faturamento)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208509</xdr:colOff>
      <xdr:row>4</xdr:row>
      <xdr:rowOff>66895</xdr:rowOff>
    </xdr:from>
    <xdr:to>
      <xdr:col>10</xdr:col>
      <xdr:colOff>386111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</xdr:cNvPr>
        <xdr:cNvGrpSpPr/>
      </xdr:nvGrpSpPr>
      <xdr:grpSpPr>
        <a:xfrm>
          <a:off x="8030915" y="828895"/>
          <a:ext cx="808634" cy="234517"/>
          <a:chOff x="7817675" y="768144"/>
          <a:chExt cx="918516" cy="249238"/>
        </a:xfrm>
      </xdr:grpSpPr>
      <xdr:sp macro="" textlink="">
        <xdr:nvSpPr>
          <xdr:cNvPr id="5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1</xdr:col>
      <xdr:colOff>95250</xdr:colOff>
      <xdr:row>25</xdr:row>
      <xdr:rowOff>0</xdr:rowOff>
    </xdr:from>
    <xdr:to>
      <xdr:col>9</xdr:col>
      <xdr:colOff>409465</xdr:colOff>
      <xdr:row>38</xdr:row>
      <xdr:rowOff>114300</xdr:rowOff>
    </xdr:to>
    <xdr:pic>
      <xdr:nvPicPr>
        <xdr:cNvPr id="8" name="Imagem 29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4" y="4762500"/>
          <a:ext cx="7862777" cy="2590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7</xdr:row>
      <xdr:rowOff>71438</xdr:rowOff>
    </xdr:from>
    <xdr:to>
      <xdr:col>9</xdr:col>
      <xdr:colOff>448168</xdr:colOff>
      <xdr:row>23</xdr:row>
      <xdr:rowOff>166688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9094" y="1404938"/>
          <a:ext cx="7901480" cy="31432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ORPARQ1\Groups\SA\PCPM\ESTATISTICA\Balanco_Energia_PCAR\2020\Balan&#231;o%20de%20Energia%20El&#233;trica_2020_2103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A/RI/RI_DADOS/1_Informacoes_Tecnicas_e_Financeiras/1.%20Resultados/2020/4T20/Dados/Per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>
            <v>82516.319767131994</v>
          </cell>
        </row>
        <row r="5">
          <cell r="C5">
            <v>9080.4875957879995</v>
          </cell>
          <cell r="F5">
            <v>75257.649475951912</v>
          </cell>
        </row>
        <row r="7">
          <cell r="C7">
            <v>7315.7836332019997</v>
          </cell>
          <cell r="F7">
            <v>6791.7664776030979</v>
          </cell>
          <cell r="I7">
            <v>24239.801798097902</v>
          </cell>
        </row>
        <row r="9">
          <cell r="C9">
            <v>0</v>
          </cell>
          <cell r="F9">
            <v>466.90381357700005</v>
          </cell>
          <cell r="I9">
            <v>25227.792353544002</v>
          </cell>
        </row>
        <row r="11">
          <cell r="C11">
            <v>1948.6804374170001</v>
          </cell>
          <cell r="I11">
            <v>0</v>
          </cell>
        </row>
        <row r="13">
          <cell r="C13">
            <v>-183.97647483100002</v>
          </cell>
          <cell r="I13">
            <v>1916.3462867080002</v>
          </cell>
        </row>
        <row r="15">
          <cell r="I15">
            <v>2222.3519999999999</v>
          </cell>
        </row>
        <row r="16">
          <cell r="C16">
            <v>73435.832171343995</v>
          </cell>
        </row>
        <row r="17">
          <cell r="I17">
            <v>2564.022253524</v>
          </cell>
        </row>
        <row r="18">
          <cell r="C18">
            <v>5835.0922392659995</v>
          </cell>
        </row>
        <row r="19">
          <cell r="I19">
            <v>19087.334784077997</v>
          </cell>
        </row>
        <row r="20">
          <cell r="C20">
            <v>17340.787577026997</v>
          </cell>
        </row>
        <row r="22">
          <cell r="C22">
            <v>2709.5919385579996</v>
          </cell>
        </row>
        <row r="24">
          <cell r="C24">
            <v>17807.557371529001</v>
          </cell>
        </row>
        <row r="26">
          <cell r="C26">
            <v>20370.193816647999</v>
          </cell>
        </row>
        <row r="28">
          <cell r="C28">
            <v>1090.8846939999999</v>
          </cell>
        </row>
        <row r="30">
          <cell r="C30">
            <v>7506.5125820189996</v>
          </cell>
        </row>
        <row r="32">
          <cell r="C32">
            <v>165.41800429699677</v>
          </cell>
        </row>
        <row r="34">
          <cell r="C34">
            <v>609.793948</v>
          </cell>
        </row>
        <row r="36">
          <cell r="C3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2">
          <cell r="O2">
            <v>2018</v>
          </cell>
          <cell r="P2">
            <v>2019</v>
          </cell>
          <cell r="Q2">
            <v>2020</v>
          </cell>
        </row>
        <row r="3">
          <cell r="N3" t="str">
            <v>Perdas Totais (GWh)</v>
          </cell>
          <cell r="O3">
            <v>6371</v>
          </cell>
          <cell r="P3">
            <v>6622</v>
          </cell>
          <cell r="Q3">
            <v>6545</v>
          </cell>
        </row>
        <row r="4">
          <cell r="N4" t="str">
            <v>% Perdas Totais</v>
          </cell>
          <cell r="O4">
            <v>0.1249</v>
          </cell>
          <cell r="P4">
            <v>0.1273</v>
          </cell>
          <cell r="Q4">
            <v>0.12560000000000002</v>
          </cell>
        </row>
        <row r="5">
          <cell r="N5" t="str">
            <v>% Perdas regulatórias</v>
          </cell>
          <cell r="O5">
            <v>0.11220000000000001</v>
          </cell>
          <cell r="P5">
            <v>0.11509999999999999</v>
          </cell>
          <cell r="Q5">
            <v>0.1143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showRowColHeaders="0" tabSelected="1" zoomScale="85" zoomScaleNormal="85" workbookViewId="0">
      <selection activeCell="F31" sqref="F31"/>
    </sheetView>
  </sheetViews>
  <sheetFormatPr defaultColWidth="0" defaultRowHeight="15" zeroHeight="1" x14ac:dyDescent="0.25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 x14ac:dyDescent="0.25">
      <c r="M1" s="64"/>
      <c r="N1" s="64"/>
      <c r="O1" s="64"/>
    </row>
    <row r="2" spans="13:15" x14ac:dyDescent="0.25">
      <c r="M2" s="64"/>
      <c r="N2" s="64"/>
      <c r="O2" s="64"/>
    </row>
    <row r="3" spans="13:15" x14ac:dyDescent="0.25">
      <c r="M3" s="64"/>
      <c r="N3" s="64"/>
      <c r="O3" s="64"/>
    </row>
    <row r="4" spans="13:15" x14ac:dyDescent="0.25">
      <c r="M4" s="64"/>
      <c r="N4" s="64"/>
      <c r="O4" s="64"/>
    </row>
    <row r="5" spans="13:15" x14ac:dyDescent="0.25">
      <c r="M5" s="64"/>
      <c r="N5" s="64"/>
      <c r="O5" s="64"/>
    </row>
    <row r="6" spans="13:15" x14ac:dyDescent="0.25">
      <c r="M6" s="64"/>
      <c r="N6" s="64"/>
      <c r="O6" s="64"/>
    </row>
    <row r="7" spans="13:15" x14ac:dyDescent="0.25">
      <c r="M7" s="64"/>
      <c r="N7" s="64"/>
      <c r="O7" s="64"/>
    </row>
    <row r="8" spans="13:15" x14ac:dyDescent="0.25">
      <c r="M8" s="64"/>
      <c r="N8" s="64"/>
      <c r="O8" s="64"/>
    </row>
    <row r="9" spans="13:15" x14ac:dyDescent="0.25">
      <c r="M9" s="64"/>
      <c r="N9" s="64"/>
      <c r="O9" s="64"/>
    </row>
    <row r="10" spans="13:15" x14ac:dyDescent="0.25">
      <c r="M10" s="64"/>
      <c r="N10" s="64"/>
      <c r="O10" s="64"/>
    </row>
    <row r="11" spans="13:15" x14ac:dyDescent="0.25">
      <c r="M11" s="64"/>
      <c r="N11" s="64"/>
      <c r="O11" s="64"/>
    </row>
    <row r="12" spans="13:15" x14ac:dyDescent="0.25">
      <c r="M12" s="64"/>
      <c r="N12" s="64"/>
      <c r="O12" s="64"/>
    </row>
    <row r="13" spans="13:15" x14ac:dyDescent="0.25">
      <c r="M13" s="64"/>
      <c r="N13" s="64"/>
      <c r="O13" s="64"/>
    </row>
    <row r="14" spans="13:15" x14ac:dyDescent="0.25">
      <c r="M14" s="64"/>
      <c r="N14" s="64"/>
      <c r="O14" s="64"/>
    </row>
    <row r="15" spans="13:15" x14ac:dyDescent="0.25">
      <c r="M15" s="64"/>
      <c r="N15" s="64"/>
      <c r="O15" s="64"/>
    </row>
    <row r="16" spans="13:15" x14ac:dyDescent="0.25">
      <c r="M16" s="64"/>
      <c r="N16" s="64"/>
      <c r="O16" s="64"/>
    </row>
    <row r="17" spans="13:15" x14ac:dyDescent="0.25">
      <c r="M17" s="64"/>
      <c r="N17" s="64"/>
      <c r="O17" s="64"/>
    </row>
    <row r="18" spans="13:15" x14ac:dyDescent="0.25">
      <c r="M18" s="64"/>
      <c r="N18" s="64"/>
      <c r="O18" s="64"/>
    </row>
    <row r="19" spans="13:15" x14ac:dyDescent="0.25">
      <c r="M19" s="64"/>
      <c r="N19" s="64"/>
      <c r="O19" s="64"/>
    </row>
    <row r="20" spans="13:15" x14ac:dyDescent="0.25">
      <c r="M20" s="64"/>
      <c r="N20" s="64"/>
      <c r="O20" s="64"/>
    </row>
    <row r="21" spans="13:15" x14ac:dyDescent="0.25">
      <c r="M21" s="64"/>
      <c r="N21" s="64"/>
      <c r="O21" s="64"/>
    </row>
    <row r="22" spans="13:15" x14ac:dyDescent="0.25">
      <c r="M22" s="64"/>
      <c r="N22" s="64"/>
      <c r="O22" s="64"/>
    </row>
    <row r="23" spans="13:15" x14ac:dyDescent="0.25">
      <c r="M23" s="64"/>
      <c r="N23" s="64"/>
      <c r="O23" s="64"/>
    </row>
    <row r="24" spans="13:15" x14ac:dyDescent="0.25">
      <c r="M24" s="64"/>
      <c r="N24" s="64"/>
      <c r="O24" s="64"/>
    </row>
    <row r="25" spans="13:15" x14ac:dyDescent="0.25">
      <c r="M25" s="64"/>
      <c r="N25" s="64"/>
      <c r="O25" s="64"/>
    </row>
    <row r="26" spans="13:15" x14ac:dyDescent="0.25">
      <c r="M26" s="64"/>
      <c r="N26" s="64"/>
      <c r="O26" s="64"/>
    </row>
    <row r="27" spans="13:15" x14ac:dyDescent="0.25">
      <c r="M27" s="64"/>
      <c r="N27" s="64"/>
      <c r="O27" s="64"/>
    </row>
    <row r="28" spans="13:15" x14ac:dyDescent="0.25">
      <c r="M28" s="64"/>
      <c r="N28" s="64"/>
      <c r="O28" s="64"/>
    </row>
    <row r="29" spans="13:15" x14ac:dyDescent="0.25">
      <c r="M29" s="64"/>
      <c r="N29" s="64"/>
      <c r="O29" s="64"/>
    </row>
    <row r="30" spans="13:15" x14ac:dyDescent="0.25">
      <c r="M30" s="64"/>
      <c r="N30" s="64"/>
      <c r="O30" s="64"/>
    </row>
    <row r="31" spans="13:15" x14ac:dyDescent="0.25">
      <c r="M31" s="64"/>
      <c r="N31" s="64"/>
      <c r="O31" s="64"/>
    </row>
    <row r="32" spans="13:15" x14ac:dyDescent="0.25">
      <c r="M32" s="64"/>
      <c r="N32" s="64"/>
      <c r="O32" s="64"/>
    </row>
    <row r="33" spans="1:15" hidden="1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hidden="1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1:15" hidden="1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idden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hidden="1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1:15" hidden="1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1:15" hidden="1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1:15" hidden="1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15" hidden="1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5" width="15.140625" customWidth="1"/>
    <col min="6" max="6" width="8.5703125" hidden="1" customWidth="1"/>
    <col min="7" max="16383" width="8.7109375" hidden="1"/>
    <col min="16384" max="16384" width="8.7109375" hidden="1" customWidth="1"/>
  </cols>
  <sheetData>
    <row r="1" spans="1:6" ht="15" customHeight="1" x14ac:dyDescent="0.25">
      <c r="B1" s="293"/>
      <c r="C1" s="293"/>
      <c r="D1" s="293"/>
      <c r="E1" s="293"/>
      <c r="F1" s="293"/>
    </row>
    <row r="2" spans="1:6" ht="15" customHeight="1" x14ac:dyDescent="0.25">
      <c r="B2" s="293"/>
      <c r="C2" s="293"/>
      <c r="D2" s="293"/>
      <c r="E2" s="293"/>
      <c r="F2" s="293"/>
    </row>
    <row r="3" spans="1:6" ht="15" customHeight="1" x14ac:dyDescent="0.25">
      <c r="B3" s="293"/>
      <c r="C3" s="293"/>
      <c r="D3" s="293"/>
      <c r="E3" s="293"/>
      <c r="F3" s="293"/>
    </row>
    <row r="4" spans="1:6" ht="15" customHeight="1" x14ac:dyDescent="0.25">
      <c r="B4" s="293"/>
      <c r="C4" s="293"/>
      <c r="D4" s="293"/>
      <c r="E4" s="293"/>
      <c r="F4" s="293"/>
    </row>
    <row r="5" spans="1:6" ht="15" customHeight="1" x14ac:dyDescent="0.25">
      <c r="B5" s="293"/>
      <c r="C5" s="293"/>
      <c r="D5" s="293"/>
      <c r="E5" s="293"/>
      <c r="F5" s="293"/>
    </row>
    <row r="6" spans="1:6" ht="15" customHeight="1" x14ac:dyDescent="0.25">
      <c r="B6" s="293"/>
      <c r="C6" s="293"/>
      <c r="D6" s="293"/>
      <c r="E6" s="293"/>
      <c r="F6" s="293"/>
    </row>
    <row r="7" spans="1:6" ht="24.6" customHeight="1" x14ac:dyDescent="0.25">
      <c r="A7" s="49"/>
      <c r="B7" s="27" t="s">
        <v>21</v>
      </c>
      <c r="C7" s="49"/>
      <c r="D7" s="49"/>
      <c r="E7" s="49"/>
    </row>
    <row r="8" spans="1:6" ht="32.450000000000003" customHeight="1" x14ac:dyDescent="0.25">
      <c r="A8" s="49"/>
      <c r="B8" s="298"/>
      <c r="C8" s="299" t="s">
        <v>23</v>
      </c>
      <c r="D8" s="300"/>
      <c r="E8" s="49"/>
    </row>
    <row r="9" spans="1:6" ht="31.5" customHeight="1" x14ac:dyDescent="0.25">
      <c r="A9" s="49"/>
      <c r="B9" s="298"/>
      <c r="C9" s="75">
        <v>2020</v>
      </c>
      <c r="D9" s="75" t="s">
        <v>170</v>
      </c>
      <c r="E9" s="49"/>
    </row>
    <row r="10" spans="1:6" ht="18.75" customHeight="1" x14ac:dyDescent="0.25">
      <c r="A10" s="49"/>
      <c r="B10" s="217" t="s">
        <v>374</v>
      </c>
      <c r="C10" s="160">
        <v>26432081</v>
      </c>
      <c r="D10" s="160">
        <v>26927559</v>
      </c>
      <c r="E10" s="49"/>
    </row>
    <row r="11" spans="1:6" ht="18.75" customHeight="1" x14ac:dyDescent="0.25">
      <c r="A11" s="49"/>
      <c r="B11" s="217" t="s">
        <v>375</v>
      </c>
      <c r="C11" s="160">
        <v>3021614</v>
      </c>
      <c r="D11" s="160">
        <v>2722444</v>
      </c>
      <c r="E11" s="49"/>
    </row>
    <row r="12" spans="1:6" ht="18.75" customHeight="1" x14ac:dyDescent="0.25">
      <c r="A12" s="49"/>
      <c r="B12" s="217" t="s">
        <v>376</v>
      </c>
      <c r="C12" s="160">
        <v>454741</v>
      </c>
      <c r="D12" s="160">
        <v>57988</v>
      </c>
      <c r="E12" s="49"/>
    </row>
    <row r="13" spans="1:6" ht="25.5" x14ac:dyDescent="0.25">
      <c r="A13" s="49"/>
      <c r="B13" s="217" t="s">
        <v>286</v>
      </c>
      <c r="C13" s="160">
        <v>266320</v>
      </c>
      <c r="D13" s="160" t="s">
        <v>114</v>
      </c>
      <c r="E13" s="49"/>
    </row>
    <row r="14" spans="1:6" ht="18.75" customHeight="1" x14ac:dyDescent="0.25">
      <c r="A14" s="49"/>
      <c r="B14" s="217" t="s">
        <v>370</v>
      </c>
      <c r="C14" s="160"/>
      <c r="D14" s="160"/>
      <c r="E14" s="49"/>
    </row>
    <row r="15" spans="1:6" ht="18.75" customHeight="1" x14ac:dyDescent="0.25">
      <c r="A15" s="49"/>
      <c r="B15" s="217" t="s">
        <v>377</v>
      </c>
      <c r="C15" s="160">
        <v>279263</v>
      </c>
      <c r="D15" s="160">
        <v>351837</v>
      </c>
      <c r="E15" s="49"/>
    </row>
    <row r="16" spans="1:6" ht="18.75" customHeight="1" x14ac:dyDescent="0.25">
      <c r="A16" s="49"/>
      <c r="B16" s="217" t="s">
        <v>378</v>
      </c>
      <c r="C16" s="160">
        <v>201451</v>
      </c>
      <c r="D16" s="160">
        <v>311759</v>
      </c>
      <c r="E16" s="49"/>
    </row>
    <row r="17" spans="1:6" ht="18.75" customHeight="1" x14ac:dyDescent="0.25">
      <c r="A17" s="49"/>
      <c r="B17" s="217" t="s">
        <v>379</v>
      </c>
      <c r="C17" s="160">
        <v>438393</v>
      </c>
      <c r="D17" s="160">
        <v>327995</v>
      </c>
      <c r="E17" s="49"/>
    </row>
    <row r="18" spans="1:6" ht="18.75" customHeight="1" x14ac:dyDescent="0.25">
      <c r="A18" s="49"/>
      <c r="B18" s="217" t="s">
        <v>371</v>
      </c>
      <c r="C18" s="160">
        <v>1434823</v>
      </c>
      <c r="D18" s="160">
        <v>979308</v>
      </c>
      <c r="E18" s="49"/>
    </row>
    <row r="19" spans="1:6" ht="25.5" x14ac:dyDescent="0.25">
      <c r="A19" s="49"/>
      <c r="B19" s="217" t="s">
        <v>380</v>
      </c>
      <c r="C19" s="160">
        <v>15464</v>
      </c>
      <c r="D19" s="160">
        <v>17839</v>
      </c>
      <c r="E19" s="49"/>
    </row>
    <row r="20" spans="1:6" ht="18.75" customHeight="1" x14ac:dyDescent="0.25">
      <c r="A20" s="49"/>
      <c r="B20" s="217" t="s">
        <v>381</v>
      </c>
      <c r="C20" s="160">
        <v>347057</v>
      </c>
      <c r="D20" s="160">
        <v>318266</v>
      </c>
      <c r="E20" s="49"/>
    </row>
    <row r="21" spans="1:6" ht="18.75" customHeight="1" x14ac:dyDescent="0.25">
      <c r="A21" s="49"/>
      <c r="B21" s="217" t="s">
        <v>382</v>
      </c>
      <c r="C21" s="160">
        <v>153762</v>
      </c>
      <c r="D21" s="160">
        <v>431994</v>
      </c>
      <c r="E21" s="49"/>
    </row>
    <row r="22" spans="1:6" ht="18.75" customHeight="1" x14ac:dyDescent="0.25">
      <c r="A22" s="49"/>
      <c r="B22" s="217" t="s">
        <v>383</v>
      </c>
      <c r="C22" s="160">
        <v>234347</v>
      </c>
      <c r="D22" s="160" t="s">
        <v>114</v>
      </c>
      <c r="E22" s="49"/>
    </row>
    <row r="23" spans="1:6" ht="18.75" customHeight="1" x14ac:dyDescent="0.25">
      <c r="A23" s="49"/>
      <c r="B23" s="217" t="s">
        <v>372</v>
      </c>
      <c r="C23" s="160">
        <v>2011084</v>
      </c>
      <c r="D23" s="160">
        <v>2298114</v>
      </c>
      <c r="E23" s="49"/>
    </row>
    <row r="24" spans="1:6" ht="18.75" customHeight="1" x14ac:dyDescent="0.25">
      <c r="A24" s="49"/>
      <c r="B24" s="217" t="s">
        <v>373</v>
      </c>
      <c r="C24" s="160">
        <v>-50532</v>
      </c>
      <c r="D24" s="160">
        <v>-57897</v>
      </c>
      <c r="E24" s="49"/>
    </row>
    <row r="25" spans="1:6" ht="25.5" x14ac:dyDescent="0.25">
      <c r="A25" s="49"/>
      <c r="B25" s="217" t="s">
        <v>285</v>
      </c>
      <c r="C25" s="160" t="s">
        <v>114</v>
      </c>
      <c r="D25" s="160">
        <v>1427786</v>
      </c>
      <c r="E25" s="49"/>
    </row>
    <row r="26" spans="1:6" ht="18.75" customHeight="1" x14ac:dyDescent="0.25">
      <c r="A26" s="49"/>
      <c r="B26" s="217" t="s">
        <v>384</v>
      </c>
      <c r="C26" s="160">
        <v>1709486</v>
      </c>
      <c r="D26" s="160">
        <v>1723059</v>
      </c>
      <c r="E26" s="49"/>
    </row>
    <row r="27" spans="1:6" ht="18.75" customHeight="1" x14ac:dyDescent="0.25">
      <c r="A27" s="49"/>
      <c r="B27" s="217" t="s">
        <v>385</v>
      </c>
      <c r="C27" s="160">
        <v>-11721729</v>
      </c>
      <c r="D27" s="160">
        <v>-12351078</v>
      </c>
      <c r="E27" s="49"/>
    </row>
    <row r="28" spans="1:6" ht="15.75" thickBot="1" x14ac:dyDescent="0.3">
      <c r="A28" s="49"/>
      <c r="B28" s="80" t="s">
        <v>20</v>
      </c>
      <c r="C28" s="89">
        <v>25227625</v>
      </c>
      <c r="D28" s="89">
        <v>25486973</v>
      </c>
      <c r="E28" s="49"/>
    </row>
    <row r="29" spans="1:6" ht="24.6" customHeight="1" thickTop="1" x14ac:dyDescent="0.25">
      <c r="A29" s="49"/>
      <c r="B29" s="173"/>
      <c r="C29" s="174"/>
      <c r="D29" s="174"/>
      <c r="E29" s="49"/>
    </row>
    <row r="30" spans="1:6" x14ac:dyDescent="0.25">
      <c r="A30" s="49"/>
      <c r="B30" s="48"/>
      <c r="C30" s="49"/>
      <c r="D30" s="49"/>
      <c r="E30" s="50"/>
      <c r="F30" s="47"/>
    </row>
    <row r="31" spans="1:6" x14ac:dyDescent="0.25">
      <c r="A31" s="49"/>
      <c r="B31" s="49"/>
      <c r="C31" s="49"/>
      <c r="D31" s="49"/>
      <c r="E31" s="49"/>
    </row>
    <row r="32" spans="1:6" hidden="1" x14ac:dyDescent="0.25"/>
    <row r="33" spans="3:4" hidden="1" x14ac:dyDescent="0.25">
      <c r="C33" s="46"/>
      <c r="D33" s="46"/>
    </row>
    <row r="34" spans="3:4" hidden="1" x14ac:dyDescent="0.25">
      <c r="C34" s="41"/>
      <c r="D34" s="41"/>
    </row>
    <row r="35" spans="3:4" hidden="1" x14ac:dyDescent="0.25">
      <c r="C35" s="41"/>
      <c r="D35" s="41"/>
    </row>
    <row r="36" spans="3:4" hidden="1" x14ac:dyDescent="0.25">
      <c r="C36" s="41"/>
      <c r="D36" s="41"/>
    </row>
    <row r="37" spans="3:4" hidden="1" x14ac:dyDescent="0.25"/>
    <row r="38" spans="3:4" hidden="1" x14ac:dyDescent="0.25">
      <c r="C38" s="41"/>
      <c r="D38" s="41"/>
    </row>
    <row r="39" spans="3:4" hidden="1" x14ac:dyDescent="0.25">
      <c r="C39" s="41"/>
      <c r="D39" s="41"/>
    </row>
    <row r="40" spans="3:4" hidden="1" x14ac:dyDescent="0.25">
      <c r="C40" s="41"/>
      <c r="D40" s="41"/>
    </row>
    <row r="41" spans="3:4" hidden="1" x14ac:dyDescent="0.25">
      <c r="C41" s="41"/>
      <c r="D41" s="41"/>
    </row>
    <row r="42" spans="3:4" hidden="1" x14ac:dyDescent="0.25">
      <c r="D42" s="41"/>
    </row>
    <row r="43" spans="3:4" hidden="1" x14ac:dyDescent="0.25">
      <c r="C43" s="41"/>
      <c r="D43" s="41"/>
    </row>
    <row r="44" spans="3:4" hidden="1" x14ac:dyDescent="0.25">
      <c r="C44" s="41"/>
      <c r="D44" s="41"/>
    </row>
    <row r="45" spans="3:4" hidden="1" x14ac:dyDescent="0.25">
      <c r="C45" s="41"/>
      <c r="D45" s="41"/>
    </row>
    <row r="46" spans="3:4" hidden="1" x14ac:dyDescent="0.25">
      <c r="C46" s="41"/>
      <c r="D46" s="41"/>
    </row>
    <row r="47" spans="3:4" hidden="1" x14ac:dyDescent="0.25">
      <c r="C47" s="41"/>
      <c r="D47" s="41"/>
    </row>
    <row r="48" spans="3:4" hidden="1" x14ac:dyDescent="0.25">
      <c r="C48" s="41"/>
      <c r="D48" s="41"/>
    </row>
    <row r="49" spans="3:4" hidden="1" x14ac:dyDescent="0.25">
      <c r="C49" s="41"/>
      <c r="D49" s="41"/>
    </row>
    <row r="50" spans="3:4" x14ac:dyDescent="0.25"/>
  </sheetData>
  <mergeCells count="3">
    <mergeCell ref="C8:D8"/>
    <mergeCell ref="B8:B9"/>
    <mergeCell ref="B1:F6"/>
  </mergeCells>
  <conditionalFormatting sqref="B10:D28">
    <cfRule type="expression" dxfId="1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hidden="1" customWidth="1"/>
    <col min="7" max="8" width="8.7109375" hidden="1" customWidth="1"/>
    <col min="9" max="16384" width="8.7109375" hidden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293"/>
      <c r="C5" s="293"/>
      <c r="D5" s="293"/>
      <c r="E5" s="294"/>
      <c r="F5" s="294"/>
      <c r="G5" s="294"/>
    </row>
    <row r="6" spans="2:7" x14ac:dyDescent="0.25">
      <c r="B6" s="294"/>
      <c r="C6" s="294"/>
      <c r="D6" s="294"/>
      <c r="E6" s="294"/>
      <c r="F6" s="294"/>
      <c r="G6" s="294"/>
    </row>
    <row r="7" spans="2:7" x14ac:dyDescent="0.25">
      <c r="B7" s="294"/>
      <c r="C7" s="294"/>
      <c r="D7" s="294"/>
      <c r="E7" s="294"/>
      <c r="F7" s="294"/>
      <c r="G7" s="294"/>
    </row>
    <row r="8" spans="2:7" ht="21" customHeight="1" x14ac:dyDescent="0.25">
      <c r="B8" s="51" t="s">
        <v>21</v>
      </c>
      <c r="C8" s="4"/>
      <c r="D8" s="4"/>
    </row>
    <row r="9" spans="2:7" ht="24" customHeight="1" x14ac:dyDescent="0.25">
      <c r="B9" s="300"/>
      <c r="C9" s="299" t="s">
        <v>23</v>
      </c>
      <c r="D9" s="300"/>
    </row>
    <row r="10" spans="2:7" ht="30" x14ac:dyDescent="0.25">
      <c r="B10" s="300"/>
      <c r="C10" s="75">
        <v>2020</v>
      </c>
      <c r="D10" s="75" t="s">
        <v>170</v>
      </c>
    </row>
    <row r="11" spans="2:7" ht="20.25" customHeight="1" x14ac:dyDescent="0.25">
      <c r="B11" s="219" t="s">
        <v>386</v>
      </c>
      <c r="C11" s="230">
        <v>1276076</v>
      </c>
      <c r="D11" s="230">
        <v>1271518</v>
      </c>
    </row>
    <row r="12" spans="2:7" ht="20.25" customHeight="1" x14ac:dyDescent="0.25">
      <c r="B12" s="219" t="s">
        <v>200</v>
      </c>
      <c r="C12" s="230">
        <v>141847</v>
      </c>
      <c r="D12" s="230">
        <v>263008</v>
      </c>
    </row>
    <row r="13" spans="2:7" ht="20.25" customHeight="1" x14ac:dyDescent="0.25">
      <c r="B13" s="219" t="s">
        <v>206</v>
      </c>
      <c r="C13" s="230">
        <v>438245</v>
      </c>
      <c r="D13" s="230">
        <v>408464</v>
      </c>
    </row>
    <row r="14" spans="2:7" ht="20.25" customHeight="1" x14ac:dyDescent="0.25">
      <c r="B14" s="219" t="s">
        <v>236</v>
      </c>
      <c r="C14" s="230">
        <v>79077</v>
      </c>
      <c r="D14" s="230">
        <v>91138</v>
      </c>
    </row>
    <row r="15" spans="2:7" ht="20.25" customHeight="1" x14ac:dyDescent="0.25">
      <c r="B15" s="219" t="s">
        <v>237</v>
      </c>
      <c r="C15" s="230">
        <v>1264788</v>
      </c>
      <c r="D15" s="230">
        <v>1238550</v>
      </c>
    </row>
    <row r="16" spans="2:7" ht="20.25" customHeight="1" x14ac:dyDescent="0.25">
      <c r="B16" s="219" t="s">
        <v>387</v>
      </c>
      <c r="C16" s="230">
        <v>12111489</v>
      </c>
      <c r="D16" s="230">
        <v>11286174</v>
      </c>
    </row>
    <row r="17" spans="2:4" ht="20.25" customHeight="1" x14ac:dyDescent="0.25">
      <c r="B17" s="219" t="s">
        <v>238</v>
      </c>
      <c r="C17" s="230">
        <v>989053</v>
      </c>
      <c r="D17" s="230">
        <v>958234</v>
      </c>
    </row>
    <row r="18" spans="2:4" ht="20.25" customHeight="1" x14ac:dyDescent="0.25">
      <c r="B18" s="219" t="s">
        <v>388</v>
      </c>
      <c r="C18" s="230">
        <v>423286</v>
      </c>
      <c r="D18" s="230">
        <v>2401106</v>
      </c>
    </row>
    <row r="19" spans="2:4" ht="20.25" customHeight="1" x14ac:dyDescent="0.25">
      <c r="B19" s="219" t="s">
        <v>232</v>
      </c>
      <c r="C19" s="230">
        <v>1747811</v>
      </c>
      <c r="D19" s="230">
        <v>1426278</v>
      </c>
    </row>
    <row r="20" spans="2:4" ht="20.25" customHeight="1" x14ac:dyDescent="0.25">
      <c r="B20" s="219" t="s">
        <v>233</v>
      </c>
      <c r="C20" s="230">
        <v>1083089</v>
      </c>
      <c r="D20" s="230">
        <v>1435728</v>
      </c>
    </row>
    <row r="21" spans="2:4" ht="20.25" customHeight="1" x14ac:dyDescent="0.25">
      <c r="B21" s="219" t="s">
        <v>389</v>
      </c>
      <c r="C21" s="230">
        <v>1581475</v>
      </c>
      <c r="D21" s="230">
        <v>1199698</v>
      </c>
    </row>
    <row r="22" spans="2:4" ht="20.25" customHeight="1" x14ac:dyDescent="0.25">
      <c r="B22" s="219" t="s">
        <v>390</v>
      </c>
      <c r="C22" s="230">
        <v>295635</v>
      </c>
      <c r="D22" s="230">
        <v>495357</v>
      </c>
    </row>
    <row r="23" spans="2:4" ht="24" customHeight="1" thickBot="1" x14ac:dyDescent="0.3">
      <c r="B23" s="72"/>
      <c r="C23" s="175">
        <v>21431871</v>
      </c>
      <c r="D23" s="176">
        <v>22475253</v>
      </c>
    </row>
    <row r="24" spans="2:4" ht="15.75" thickTop="1" x14ac:dyDescent="0.25"/>
    <row r="25" spans="2:4" x14ac:dyDescent="0.25"/>
    <row r="26" spans="2:4" hidden="1" x14ac:dyDescent="0.25"/>
    <row r="27" spans="2:4" hidden="1" x14ac:dyDescent="0.25">
      <c r="C27" s="46"/>
      <c r="D27" s="46"/>
    </row>
    <row r="28" spans="2:4" hidden="1" x14ac:dyDescent="0.25">
      <c r="C28" s="41"/>
      <c r="D28" s="41"/>
    </row>
    <row r="29" spans="2:4" hidden="1" x14ac:dyDescent="0.25">
      <c r="C29" s="41"/>
      <c r="D29" s="41"/>
    </row>
    <row r="30" spans="2:4" hidden="1" x14ac:dyDescent="0.25">
      <c r="C30" s="41"/>
      <c r="D30" s="41"/>
    </row>
    <row r="31" spans="2:4" hidden="1" x14ac:dyDescent="0.25">
      <c r="C31" s="41"/>
      <c r="D31" s="41"/>
    </row>
    <row r="32" spans="2:4" hidden="1" x14ac:dyDescent="0.25">
      <c r="C32" s="41"/>
      <c r="D32" s="41"/>
    </row>
    <row r="33" spans="3:4" hidden="1" x14ac:dyDescent="0.25">
      <c r="C33" s="41"/>
      <c r="D33" s="41"/>
    </row>
    <row r="34" spans="3:4" hidden="1" x14ac:dyDescent="0.25">
      <c r="C34" s="41"/>
      <c r="D34" s="41"/>
    </row>
    <row r="35" spans="3:4" hidden="1" x14ac:dyDescent="0.25">
      <c r="C35" s="41"/>
      <c r="D35" s="41"/>
    </row>
    <row r="36" spans="3:4" hidden="1" x14ac:dyDescent="0.25">
      <c r="C36" s="41"/>
      <c r="D36" s="41"/>
    </row>
    <row r="37" spans="3:4" hidden="1" x14ac:dyDescent="0.25">
      <c r="C37" s="41"/>
      <c r="D37" s="41"/>
    </row>
    <row r="38" spans="3:4" hidden="1" x14ac:dyDescent="0.25">
      <c r="C38" s="41"/>
      <c r="D38" s="41"/>
    </row>
    <row r="39" spans="3:4" hidden="1" x14ac:dyDescent="0.25">
      <c r="C39" s="41"/>
      <c r="D39" s="41"/>
    </row>
    <row r="40" spans="3:4" hidden="1" x14ac:dyDescent="0.25">
      <c r="C40" s="41"/>
      <c r="D40" s="41"/>
    </row>
    <row r="41" spans="3:4" x14ac:dyDescent="0.25"/>
    <row r="42" spans="3:4" x14ac:dyDescent="0.25"/>
    <row r="43" spans="3:4" x14ac:dyDescent="0.25"/>
    <row r="44" spans="3:4" x14ac:dyDescent="0.25"/>
  </sheetData>
  <mergeCells count="3">
    <mergeCell ref="B5:G7"/>
    <mergeCell ref="B9:B10"/>
    <mergeCell ref="C9:D9"/>
  </mergeCells>
  <conditionalFormatting sqref="B11:D23">
    <cfRule type="expression" dxfId="1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5.28515625" customWidth="1"/>
    <col min="2" max="2" width="56.5703125" customWidth="1"/>
    <col min="3" max="5" width="18.140625" customWidth="1"/>
    <col min="6" max="6" width="7.42578125" style="52" customWidth="1"/>
    <col min="7" max="7" width="10.5703125" customWidth="1"/>
    <col min="8" max="8" width="17.5703125" hidden="1" customWidth="1"/>
    <col min="9" max="9" width="12.140625" hidden="1" customWidth="1"/>
    <col min="10" max="16384" width="8.7109375" hidden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/>
    <row r="6" spans="2:8" ht="27.95" customHeight="1" x14ac:dyDescent="0.25">
      <c r="B6" s="57"/>
      <c r="C6" s="57"/>
      <c r="D6" s="57"/>
      <c r="E6" s="57"/>
      <c r="F6" s="56"/>
      <c r="G6" s="28"/>
      <c r="H6" s="28"/>
    </row>
    <row r="7" spans="2:8" s="58" customFormat="1" ht="23.45" customHeight="1" x14ac:dyDescent="0.25">
      <c r="B7" s="301" t="s">
        <v>28</v>
      </c>
      <c r="C7" s="299" t="s">
        <v>23</v>
      </c>
      <c r="D7" s="300"/>
      <c r="E7" s="300"/>
      <c r="F7" s="55"/>
    </row>
    <row r="8" spans="2:8" s="58" customFormat="1" ht="30" customHeight="1" x14ac:dyDescent="0.25">
      <c r="B8" s="301"/>
      <c r="C8" s="75">
        <v>2020</v>
      </c>
      <c r="D8" s="75" t="s">
        <v>170</v>
      </c>
      <c r="E8" s="75" t="s">
        <v>22</v>
      </c>
      <c r="F8" s="54"/>
    </row>
    <row r="9" spans="2:8" s="58" customFormat="1" ht="23.45" customHeight="1" x14ac:dyDescent="0.25">
      <c r="B9" s="231" t="s">
        <v>460</v>
      </c>
      <c r="C9" s="235">
        <v>2864</v>
      </c>
      <c r="D9" s="232">
        <v>3194</v>
      </c>
      <c r="E9" s="233">
        <v>-10.33</v>
      </c>
      <c r="F9" s="53"/>
    </row>
    <row r="10" spans="2:8" s="58" customFormat="1" x14ac:dyDescent="0.25">
      <c r="B10" s="234" t="s">
        <v>472</v>
      </c>
      <c r="C10" s="235">
        <v>936</v>
      </c>
      <c r="D10" s="232">
        <v>1600</v>
      </c>
      <c r="E10" s="233">
        <v>-41.5</v>
      </c>
      <c r="F10" s="53"/>
    </row>
    <row r="11" spans="2:8" s="58" customFormat="1" x14ac:dyDescent="0.25">
      <c r="B11" s="231" t="s">
        <v>461</v>
      </c>
      <c r="C11" s="235">
        <v>905</v>
      </c>
      <c r="D11" s="232">
        <v>-1360</v>
      </c>
      <c r="E11" s="233">
        <v>-166.54</v>
      </c>
      <c r="F11" s="53"/>
    </row>
    <row r="12" spans="2:8" s="58" customFormat="1" x14ac:dyDescent="0.25">
      <c r="B12" s="231" t="s">
        <v>462</v>
      </c>
      <c r="C12" s="235">
        <v>989</v>
      </c>
      <c r="D12" s="232">
        <v>958</v>
      </c>
      <c r="E12" s="233">
        <v>3.24</v>
      </c>
      <c r="F12" s="53"/>
    </row>
    <row r="13" spans="2:8" s="58" customFormat="1" ht="23.45" customHeight="1" thickBot="1" x14ac:dyDescent="0.3">
      <c r="B13" s="238" t="s">
        <v>471</v>
      </c>
      <c r="C13" s="240">
        <v>5694</v>
      </c>
      <c r="D13" s="241">
        <v>4392</v>
      </c>
      <c r="E13" s="242">
        <v>29.64</v>
      </c>
      <c r="F13" s="53"/>
    </row>
    <row r="14" spans="2:8" s="58" customFormat="1" ht="23.45" customHeight="1" thickTop="1" x14ac:dyDescent="0.25">
      <c r="B14" s="239" t="s">
        <v>463</v>
      </c>
      <c r="C14" s="243"/>
      <c r="D14" s="244"/>
      <c r="E14" s="245"/>
      <c r="F14" s="53"/>
    </row>
    <row r="15" spans="2:8" s="58" customFormat="1" x14ac:dyDescent="0.25">
      <c r="B15" s="231" t="s">
        <v>464</v>
      </c>
      <c r="C15" s="235" t="s">
        <v>114</v>
      </c>
      <c r="D15" s="232">
        <v>-309</v>
      </c>
      <c r="E15" s="233" t="s">
        <v>114</v>
      </c>
      <c r="F15" s="53"/>
    </row>
    <row r="16" spans="2:8" s="58" customFormat="1" x14ac:dyDescent="0.25">
      <c r="B16" s="231" t="s">
        <v>465</v>
      </c>
      <c r="C16" s="235" t="s">
        <v>114</v>
      </c>
      <c r="D16" s="232">
        <v>-1428</v>
      </c>
      <c r="E16" s="233" t="s">
        <v>114</v>
      </c>
      <c r="F16" s="53"/>
    </row>
    <row r="17" spans="2:6" s="58" customFormat="1" x14ac:dyDescent="0.25">
      <c r="B17" s="219" t="s">
        <v>466</v>
      </c>
      <c r="C17" s="235">
        <v>37</v>
      </c>
      <c r="D17" s="232">
        <v>688</v>
      </c>
      <c r="E17" s="233">
        <v>-94.62</v>
      </c>
      <c r="F17" s="53"/>
    </row>
    <row r="18" spans="2:6" s="58" customFormat="1" x14ac:dyDescent="0.25">
      <c r="B18" s="236" t="s">
        <v>473</v>
      </c>
      <c r="C18" s="235">
        <v>-52</v>
      </c>
      <c r="D18" s="232" t="s">
        <v>114</v>
      </c>
      <c r="E18" s="233" t="s">
        <v>114</v>
      </c>
      <c r="F18" s="53"/>
    </row>
    <row r="19" spans="2:6" s="58" customFormat="1" x14ac:dyDescent="0.25">
      <c r="B19" s="236" t="s">
        <v>474</v>
      </c>
      <c r="C19" s="235">
        <v>-621</v>
      </c>
      <c r="D19" s="232">
        <v>-100</v>
      </c>
      <c r="E19" s="233">
        <v>521</v>
      </c>
      <c r="F19" s="53"/>
    </row>
    <row r="20" spans="2:6" s="58" customFormat="1" ht="27.75" customHeight="1" x14ac:dyDescent="0.25">
      <c r="B20" s="236" t="s">
        <v>467</v>
      </c>
      <c r="C20" s="235">
        <v>-178</v>
      </c>
      <c r="D20" s="232" t="s">
        <v>114</v>
      </c>
      <c r="E20" s="233" t="s">
        <v>114</v>
      </c>
      <c r="F20" s="53"/>
    </row>
    <row r="21" spans="2:6" s="58" customFormat="1" x14ac:dyDescent="0.25">
      <c r="B21" s="237" t="s">
        <v>468</v>
      </c>
      <c r="C21" s="235" t="s">
        <v>114</v>
      </c>
      <c r="D21" s="232">
        <v>1183</v>
      </c>
      <c r="E21" s="233" t="s">
        <v>114</v>
      </c>
      <c r="F21" s="53"/>
    </row>
    <row r="22" spans="2:6" s="58" customFormat="1" x14ac:dyDescent="0.25">
      <c r="B22" s="237" t="s">
        <v>469</v>
      </c>
      <c r="C22" s="235">
        <v>-5</v>
      </c>
      <c r="D22" s="232">
        <v>125</v>
      </c>
      <c r="E22" s="233">
        <v>-104</v>
      </c>
      <c r="F22" s="53"/>
    </row>
    <row r="23" spans="2:6" s="58" customFormat="1" ht="23.45" customHeight="1" thickBot="1" x14ac:dyDescent="0.3">
      <c r="B23" s="239" t="s">
        <v>470</v>
      </c>
      <c r="C23" s="240">
        <v>4875</v>
      </c>
      <c r="D23" s="241">
        <v>4551</v>
      </c>
      <c r="E23" s="242">
        <v>7.12</v>
      </c>
      <c r="F23" s="53"/>
    </row>
    <row r="24" spans="2:6" s="58" customFormat="1" ht="23.45" customHeight="1" thickTop="1" x14ac:dyDescent="0.25">
      <c r="F24" s="52"/>
    </row>
    <row r="25" spans="2:6" x14ac:dyDescent="0.25"/>
    <row r="26" spans="2:6" hidden="1" x14ac:dyDescent="0.25"/>
    <row r="27" spans="2:6" hidden="1" x14ac:dyDescent="0.25"/>
    <row r="28" spans="2:6" hidden="1" x14ac:dyDescent="0.25">
      <c r="C28" s="41"/>
      <c r="D28" s="41"/>
    </row>
    <row r="29" spans="2:6" hidden="1" x14ac:dyDescent="0.25">
      <c r="C29" s="41"/>
      <c r="D29" s="41"/>
    </row>
    <row r="30" spans="2:6" hidden="1" x14ac:dyDescent="0.25">
      <c r="C30" s="41"/>
      <c r="D30" s="41"/>
    </row>
    <row r="31" spans="2:6" hidden="1" x14ac:dyDescent="0.25">
      <c r="C31" s="41"/>
      <c r="D31" s="41"/>
    </row>
    <row r="32" spans="2:6" hidden="1" x14ac:dyDescent="0.25">
      <c r="C32" s="41"/>
      <c r="D32" s="41"/>
    </row>
    <row r="33" spans="2:6" hidden="1" x14ac:dyDescent="0.25">
      <c r="B33" s="52"/>
      <c r="F33"/>
    </row>
    <row r="34" spans="2:6" hidden="1" x14ac:dyDescent="0.25">
      <c r="B34" s="52"/>
      <c r="F34"/>
    </row>
    <row r="35" spans="2:6" hidden="1" x14ac:dyDescent="0.25">
      <c r="B35" s="52"/>
      <c r="F35"/>
    </row>
    <row r="36" spans="2:6" hidden="1" x14ac:dyDescent="0.25">
      <c r="B36" s="52"/>
      <c r="F36"/>
    </row>
    <row r="37" spans="2:6" hidden="1" x14ac:dyDescent="0.25">
      <c r="B37" s="52"/>
      <c r="F37"/>
    </row>
    <row r="38" spans="2:6" hidden="1" x14ac:dyDescent="0.25"/>
    <row r="39" spans="2:6" hidden="1" x14ac:dyDescent="0.25"/>
    <row r="40" spans="2:6" hidden="1" x14ac:dyDescent="0.25">
      <c r="B40" s="52"/>
      <c r="F40"/>
    </row>
    <row r="41" spans="2:6" hidden="1" x14ac:dyDescent="0.25">
      <c r="B41" s="52"/>
      <c r="F41"/>
    </row>
    <row r="42" spans="2:6" hidden="1" x14ac:dyDescent="0.25">
      <c r="B42" s="52"/>
      <c r="F42"/>
    </row>
    <row r="43" spans="2:6" hidden="1" x14ac:dyDescent="0.25">
      <c r="B43" s="52"/>
      <c r="F43"/>
    </row>
    <row r="44" spans="2:6" hidden="1" x14ac:dyDescent="0.25">
      <c r="B44" s="52"/>
      <c r="F44"/>
    </row>
    <row r="45" spans="2:6" hidden="1" x14ac:dyDescent="0.25">
      <c r="B45" s="52"/>
      <c r="F45"/>
    </row>
    <row r="46" spans="2:6" hidden="1" x14ac:dyDescent="0.25"/>
    <row r="47" spans="2:6" hidden="1" x14ac:dyDescent="0.25"/>
    <row r="48" spans="2:6" hidden="1" x14ac:dyDescent="0.25"/>
    <row r="49" hidden="1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</sheetData>
  <mergeCells count="2">
    <mergeCell ref="C7:E7"/>
    <mergeCell ref="B7:B8"/>
  </mergeCells>
  <conditionalFormatting sqref="B9:E23">
    <cfRule type="expression" dxfId="1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2.4257812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16384" width="2.7109375" hidden="1"/>
  </cols>
  <sheetData>
    <row r="1" spans="2:5" x14ac:dyDescent="0.25"/>
    <row r="2" spans="2:5" x14ac:dyDescent="0.25"/>
    <row r="3" spans="2:5" x14ac:dyDescent="0.25"/>
    <row r="4" spans="2:5" x14ac:dyDescent="0.25">
      <c r="B4" s="302"/>
      <c r="C4" s="303"/>
      <c r="D4" s="303"/>
      <c r="E4" s="303"/>
    </row>
    <row r="5" spans="2:5" x14ac:dyDescent="0.25">
      <c r="B5" s="303"/>
      <c r="C5" s="303"/>
      <c r="D5" s="303"/>
      <c r="E5" s="303"/>
    </row>
    <row r="6" spans="2:5" ht="21.95" customHeight="1" x14ac:dyDescent="0.25">
      <c r="B6" s="303"/>
      <c r="C6" s="303"/>
      <c r="D6" s="303"/>
      <c r="E6" s="303"/>
    </row>
    <row r="7" spans="2:5" ht="21.6" customHeight="1" x14ac:dyDescent="0.25">
      <c r="B7" s="31" t="s">
        <v>21</v>
      </c>
      <c r="C7" s="4"/>
      <c r="D7" s="4"/>
    </row>
    <row r="8" spans="2:5" ht="20.45" customHeight="1" x14ac:dyDescent="0.25">
      <c r="B8" s="300"/>
      <c r="C8" s="295" t="s">
        <v>23</v>
      </c>
      <c r="D8" s="296"/>
    </row>
    <row r="9" spans="2:5" ht="20.45" customHeight="1" x14ac:dyDescent="0.25">
      <c r="B9" s="300"/>
      <c r="C9" s="75">
        <v>2020</v>
      </c>
      <c r="D9" s="75">
        <v>2019</v>
      </c>
    </row>
    <row r="10" spans="2:5" ht="20.45" customHeight="1" x14ac:dyDescent="0.25">
      <c r="B10" s="218" t="s">
        <v>391</v>
      </c>
      <c r="C10" s="246"/>
      <c r="D10" s="246"/>
    </row>
    <row r="11" spans="2:5" ht="20.45" customHeight="1" x14ac:dyDescent="0.25">
      <c r="B11" s="217" t="s">
        <v>392</v>
      </c>
      <c r="C11" s="247">
        <v>95246</v>
      </c>
      <c r="D11" s="247">
        <v>102440</v>
      </c>
    </row>
    <row r="12" spans="2:5" ht="20.45" customHeight="1" x14ac:dyDescent="0.25">
      <c r="B12" s="217" t="s">
        <v>393</v>
      </c>
      <c r="C12" s="247">
        <v>398940</v>
      </c>
      <c r="D12" s="247">
        <v>361044</v>
      </c>
    </row>
    <row r="13" spans="2:5" ht="20.45" customHeight="1" x14ac:dyDescent="0.25">
      <c r="B13" s="217" t="s">
        <v>394</v>
      </c>
      <c r="C13" s="247">
        <v>42323</v>
      </c>
      <c r="D13" s="247">
        <v>29623</v>
      </c>
    </row>
    <row r="14" spans="2:5" ht="20.45" customHeight="1" x14ac:dyDescent="0.25">
      <c r="B14" s="217" t="s">
        <v>479</v>
      </c>
      <c r="C14" s="247">
        <v>31949</v>
      </c>
      <c r="D14" s="247">
        <v>105402</v>
      </c>
    </row>
    <row r="15" spans="2:5" ht="20.45" customHeight="1" x14ac:dyDescent="0.25">
      <c r="B15" s="217" t="s">
        <v>395</v>
      </c>
      <c r="C15" s="247">
        <v>52824</v>
      </c>
      <c r="D15" s="247">
        <v>49702</v>
      </c>
    </row>
    <row r="16" spans="2:5" ht="20.45" customHeight="1" x14ac:dyDescent="0.25">
      <c r="B16" s="217" t="s">
        <v>480</v>
      </c>
      <c r="C16" s="247">
        <v>-96464</v>
      </c>
      <c r="D16" s="247">
        <v>-128033</v>
      </c>
    </row>
    <row r="17" spans="2:4" ht="20.45" customHeight="1" x14ac:dyDescent="0.25">
      <c r="B17" s="217" t="s">
        <v>481</v>
      </c>
      <c r="C17" s="247">
        <v>1752688</v>
      </c>
      <c r="D17" s="247">
        <v>997858</v>
      </c>
    </row>
    <row r="18" spans="2:4" ht="20.45" customHeight="1" x14ac:dyDescent="0.25">
      <c r="B18" s="217" t="s">
        <v>396</v>
      </c>
      <c r="C18" s="247">
        <v>30300</v>
      </c>
      <c r="D18" s="247">
        <v>47654</v>
      </c>
    </row>
    <row r="19" spans="2:4" ht="20.45" customHeight="1" x14ac:dyDescent="0.25">
      <c r="B19" s="217" t="s">
        <v>482</v>
      </c>
      <c r="C19" s="247">
        <v>41694</v>
      </c>
      <c r="D19" s="247">
        <v>1580463</v>
      </c>
    </row>
    <row r="20" spans="2:4" ht="20.45" customHeight="1" x14ac:dyDescent="0.25">
      <c r="B20" s="217" t="s">
        <v>397</v>
      </c>
      <c r="C20" s="248">
        <v>95905</v>
      </c>
      <c r="D20" s="248">
        <v>60697</v>
      </c>
    </row>
    <row r="21" spans="2:4" ht="20.45" customHeight="1" x14ac:dyDescent="0.25">
      <c r="B21" s="217"/>
      <c r="C21" s="249">
        <v>2445405</v>
      </c>
      <c r="D21" s="249">
        <v>3206850</v>
      </c>
    </row>
    <row r="22" spans="2:4" ht="20.45" customHeight="1" x14ac:dyDescent="0.25">
      <c r="B22" s="218" t="s">
        <v>398</v>
      </c>
      <c r="C22" s="247"/>
      <c r="D22" s="247"/>
    </row>
    <row r="23" spans="2:4" ht="20.45" customHeight="1" x14ac:dyDescent="0.25">
      <c r="B23" s="217" t="s">
        <v>483</v>
      </c>
      <c r="C23" s="247">
        <v>-1177769</v>
      </c>
      <c r="D23" s="247">
        <v>-1226897</v>
      </c>
    </row>
    <row r="24" spans="2:4" ht="20.45" customHeight="1" x14ac:dyDescent="0.25">
      <c r="B24" s="217" t="s">
        <v>484</v>
      </c>
      <c r="C24" s="247">
        <v>-15107</v>
      </c>
      <c r="D24" s="247">
        <v>-37616</v>
      </c>
    </row>
    <row r="25" spans="2:4" ht="20.45" customHeight="1" x14ac:dyDescent="0.25">
      <c r="B25" s="217" t="s">
        <v>485</v>
      </c>
      <c r="C25" s="247">
        <v>-1742494</v>
      </c>
      <c r="D25" s="247">
        <v>-225992</v>
      </c>
    </row>
    <row r="26" spans="2:4" ht="20.45" customHeight="1" x14ac:dyDescent="0.25">
      <c r="B26" s="217" t="s">
        <v>399</v>
      </c>
      <c r="C26" s="247">
        <v>-46777</v>
      </c>
      <c r="D26" s="247">
        <v>-13054</v>
      </c>
    </row>
    <row r="27" spans="2:4" ht="20.45" customHeight="1" x14ac:dyDescent="0.25">
      <c r="B27" s="217" t="s">
        <v>486</v>
      </c>
      <c r="C27" s="247">
        <v>-186610</v>
      </c>
      <c r="D27" s="247">
        <v>-141782</v>
      </c>
    </row>
    <row r="28" spans="2:4" ht="20.45" customHeight="1" x14ac:dyDescent="0.25">
      <c r="B28" s="217" t="s">
        <v>400</v>
      </c>
      <c r="C28" s="247">
        <v>-9165</v>
      </c>
      <c r="D28" s="247">
        <v>-2912</v>
      </c>
    </row>
    <row r="29" spans="2:4" ht="20.45" customHeight="1" x14ac:dyDescent="0.25">
      <c r="B29" s="217" t="s">
        <v>487</v>
      </c>
      <c r="C29" s="247">
        <v>-52708</v>
      </c>
      <c r="D29" s="247">
        <v>-56090</v>
      </c>
    </row>
    <row r="30" spans="2:4" ht="20.45" customHeight="1" x14ac:dyDescent="0.25">
      <c r="B30" s="217" t="s">
        <v>488</v>
      </c>
      <c r="C30" s="247">
        <v>-26995</v>
      </c>
      <c r="D30" s="247">
        <v>-33834</v>
      </c>
    </row>
    <row r="31" spans="2:4" ht="20.45" customHeight="1" x14ac:dyDescent="0.25">
      <c r="B31" s="217" t="s">
        <v>401</v>
      </c>
      <c r="C31" s="247">
        <v>-21452</v>
      </c>
      <c r="D31" s="247">
        <v>-23598</v>
      </c>
    </row>
    <row r="32" spans="2:4" ht="20.45" customHeight="1" x14ac:dyDescent="0.25">
      <c r="B32" s="217" t="s">
        <v>397</v>
      </c>
      <c r="C32" s="247">
        <v>-71787</v>
      </c>
      <c r="D32" s="247">
        <v>-84798</v>
      </c>
    </row>
    <row r="33" spans="2:4" ht="20.45" customHeight="1" x14ac:dyDescent="0.25">
      <c r="B33" s="217"/>
      <c r="C33" s="250">
        <v>-3350864</v>
      </c>
      <c r="D33" s="250">
        <v>-1846573</v>
      </c>
    </row>
    <row r="34" spans="2:4" ht="20.45" customHeight="1" thickBot="1" x14ac:dyDescent="0.3">
      <c r="B34" s="218" t="s">
        <v>402</v>
      </c>
      <c r="C34" s="251">
        <v>-905459</v>
      </c>
      <c r="D34" s="251">
        <v>1360277</v>
      </c>
    </row>
    <row r="35" spans="2:4" ht="15.75" thickTop="1" x14ac:dyDescent="0.25"/>
    <row r="36" spans="2:4" x14ac:dyDescent="0.25"/>
    <row r="37" spans="2:4" x14ac:dyDescent="0.25"/>
    <row r="38" spans="2:4" x14ac:dyDescent="0.25"/>
    <row r="39" spans="2:4" x14ac:dyDescent="0.25"/>
    <row r="40" spans="2:4" x14ac:dyDescent="0.25"/>
    <row r="41" spans="2:4" x14ac:dyDescent="0.25"/>
    <row r="42" spans="2:4" x14ac:dyDescent="0.25"/>
    <row r="43" spans="2:4" x14ac:dyDescent="0.25"/>
    <row r="44" spans="2:4" x14ac:dyDescent="0.25"/>
    <row r="45" spans="2:4" x14ac:dyDescent="0.25"/>
  </sheetData>
  <mergeCells count="3">
    <mergeCell ref="B4:E6"/>
    <mergeCell ref="B8:B9"/>
    <mergeCell ref="C8:D8"/>
  </mergeCells>
  <conditionalFormatting sqref="B10:D34">
    <cfRule type="expression" dxfId="1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4.7109375" customWidth="1"/>
    <col min="2" max="2" width="30.140625" customWidth="1"/>
    <col min="3" max="9" width="13" customWidth="1"/>
    <col min="10" max="10" width="4.140625" customWidth="1"/>
    <col min="11" max="11" width="0" hidden="1" customWidth="1"/>
    <col min="12" max="16384" width="8.7109375" hidden="1"/>
  </cols>
  <sheetData>
    <row r="1" spans="2:9" x14ac:dyDescent="0.25"/>
    <row r="2" spans="2:9" x14ac:dyDescent="0.25"/>
    <row r="3" spans="2:9" x14ac:dyDescent="0.25"/>
    <row r="4" spans="2:9" ht="15" customHeight="1" x14ac:dyDescent="0.25">
      <c r="B4" s="302"/>
      <c r="C4" s="302"/>
      <c r="D4" s="302"/>
      <c r="E4" s="302"/>
      <c r="F4" s="302"/>
      <c r="G4" s="302"/>
      <c r="H4" s="302"/>
      <c r="I4" s="302"/>
    </row>
    <row r="5" spans="2:9" ht="15" customHeight="1" x14ac:dyDescent="0.25">
      <c r="B5" s="302"/>
      <c r="C5" s="302"/>
      <c r="D5" s="302"/>
      <c r="E5" s="302"/>
      <c r="F5" s="302"/>
      <c r="G5" s="302"/>
      <c r="H5" s="302"/>
      <c r="I5" s="302"/>
    </row>
    <row r="6" spans="2:9" ht="15" customHeight="1" x14ac:dyDescent="0.25">
      <c r="B6" s="302"/>
      <c r="C6" s="302"/>
      <c r="D6" s="302"/>
      <c r="E6" s="302"/>
      <c r="F6" s="302"/>
      <c r="G6" s="302"/>
      <c r="H6" s="302"/>
      <c r="I6" s="302"/>
    </row>
    <row r="7" spans="2:9" ht="20.100000000000001" customHeight="1" x14ac:dyDescent="0.25">
      <c r="B7" s="59" t="s">
        <v>21</v>
      </c>
      <c r="C7" s="58"/>
      <c r="D7" s="58"/>
      <c r="E7" s="58"/>
      <c r="F7" s="58"/>
      <c r="G7" s="58"/>
      <c r="H7" s="58"/>
      <c r="I7" s="58"/>
    </row>
    <row r="8" spans="2:9" ht="20.45" customHeight="1" x14ac:dyDescent="0.25">
      <c r="B8" s="79" t="s">
        <v>23</v>
      </c>
      <c r="C8" s="83">
        <v>2021</v>
      </c>
      <c r="D8" s="83">
        <v>2022</v>
      </c>
      <c r="E8" s="83">
        <v>2023</v>
      </c>
      <c r="F8" s="83">
        <v>2024</v>
      </c>
      <c r="G8" s="83">
        <v>2025</v>
      </c>
      <c r="H8" s="83">
        <v>2026</v>
      </c>
      <c r="I8" s="83" t="s">
        <v>4</v>
      </c>
    </row>
    <row r="9" spans="2:9" ht="20.45" customHeight="1" x14ac:dyDescent="0.25">
      <c r="B9" s="218" t="s">
        <v>403</v>
      </c>
      <c r="C9" s="252"/>
      <c r="D9" s="252"/>
      <c r="E9" s="252"/>
      <c r="F9" s="252"/>
      <c r="G9" s="252"/>
      <c r="H9" s="246"/>
      <c r="I9" s="252"/>
    </row>
    <row r="10" spans="2:9" ht="20.45" customHeight="1" x14ac:dyDescent="0.25">
      <c r="B10" s="217" t="s">
        <v>404</v>
      </c>
      <c r="C10" s="248">
        <v>60932</v>
      </c>
      <c r="D10" s="248" t="s">
        <v>114</v>
      </c>
      <c r="E10" s="248" t="s">
        <v>114</v>
      </c>
      <c r="F10" s="253">
        <v>7804752</v>
      </c>
      <c r="G10" s="253" t="s">
        <v>114</v>
      </c>
      <c r="H10" s="253" t="s">
        <v>114</v>
      </c>
      <c r="I10" s="253">
        <v>7865684</v>
      </c>
    </row>
    <row r="11" spans="2:9" ht="20.45" customHeight="1" x14ac:dyDescent="0.25">
      <c r="B11" s="218" t="s">
        <v>405</v>
      </c>
      <c r="C11" s="249">
        <v>60932</v>
      </c>
      <c r="D11" s="249" t="s">
        <v>114</v>
      </c>
      <c r="E11" s="249" t="s">
        <v>114</v>
      </c>
      <c r="F11" s="249">
        <v>7804752</v>
      </c>
      <c r="G11" s="249" t="s">
        <v>114</v>
      </c>
      <c r="H11" s="249" t="s">
        <v>114</v>
      </c>
      <c r="I11" s="249">
        <v>7865684</v>
      </c>
    </row>
    <row r="12" spans="2:9" ht="20.45" customHeight="1" x14ac:dyDescent="0.25">
      <c r="B12" s="218" t="s">
        <v>406</v>
      </c>
      <c r="C12" s="247"/>
      <c r="D12" s="247"/>
      <c r="E12" s="247"/>
      <c r="F12" s="247"/>
      <c r="G12" s="247"/>
      <c r="H12" s="249"/>
      <c r="I12" s="249"/>
    </row>
    <row r="13" spans="2:9" ht="20.45" customHeight="1" x14ac:dyDescent="0.25">
      <c r="B13" s="217" t="s">
        <v>417</v>
      </c>
      <c r="C13" s="247">
        <v>1043057</v>
      </c>
      <c r="D13" s="247">
        <v>614759</v>
      </c>
      <c r="E13" s="247">
        <v>247911</v>
      </c>
      <c r="F13" s="247">
        <v>340706</v>
      </c>
      <c r="G13" s="247">
        <v>1138430</v>
      </c>
      <c r="H13" s="247">
        <v>1478224</v>
      </c>
      <c r="I13" s="247">
        <v>4863087</v>
      </c>
    </row>
    <row r="14" spans="2:9" ht="20.45" customHeight="1" x14ac:dyDescent="0.25">
      <c r="B14" s="217" t="s">
        <v>418</v>
      </c>
      <c r="C14" s="247">
        <v>3414</v>
      </c>
      <c r="D14" s="247">
        <v>3265</v>
      </c>
      <c r="E14" s="247">
        <v>2379</v>
      </c>
      <c r="F14" s="247" t="s">
        <v>407</v>
      </c>
      <c r="G14" s="247" t="s">
        <v>407</v>
      </c>
      <c r="H14" s="247" t="s">
        <v>408</v>
      </c>
      <c r="I14" s="247">
        <v>9058</v>
      </c>
    </row>
    <row r="15" spans="2:9" ht="20.45" customHeight="1" x14ac:dyDescent="0.25">
      <c r="B15" s="217" t="s">
        <v>419</v>
      </c>
      <c r="C15" s="247">
        <v>911055</v>
      </c>
      <c r="D15" s="247">
        <v>569535</v>
      </c>
      <c r="E15" s="247">
        <v>560000</v>
      </c>
      <c r="F15" s="247">
        <v>270000</v>
      </c>
      <c r="G15" s="247" t="s">
        <v>409</v>
      </c>
      <c r="H15" s="247" t="s">
        <v>409</v>
      </c>
      <c r="I15" s="247">
        <v>2310590</v>
      </c>
    </row>
    <row r="16" spans="2:9" ht="20.45" customHeight="1" x14ac:dyDescent="0.25">
      <c r="B16" s="217" t="s">
        <v>420</v>
      </c>
      <c r="C16" s="248">
        <v>52758</v>
      </c>
      <c r="D16" s="248">
        <v>19968</v>
      </c>
      <c r="E16" s="248" t="s">
        <v>410</v>
      </c>
      <c r="F16" s="248" t="s">
        <v>410</v>
      </c>
      <c r="G16" s="248" t="s">
        <v>410</v>
      </c>
      <c r="H16" s="248" t="s">
        <v>407</v>
      </c>
      <c r="I16" s="248">
        <v>72726</v>
      </c>
    </row>
    <row r="17" spans="2:9" ht="20.45" customHeight="1" x14ac:dyDescent="0.25">
      <c r="B17" s="218" t="s">
        <v>411</v>
      </c>
      <c r="C17" s="249">
        <v>2010284</v>
      </c>
      <c r="D17" s="249">
        <v>1207527</v>
      </c>
      <c r="E17" s="249">
        <v>810290</v>
      </c>
      <c r="F17" s="249">
        <v>610706</v>
      </c>
      <c r="G17" s="249">
        <v>1138430</v>
      </c>
      <c r="H17" s="249">
        <v>1478224</v>
      </c>
      <c r="I17" s="249">
        <v>7255461</v>
      </c>
    </row>
    <row r="18" spans="2:9" ht="20.45" customHeight="1" x14ac:dyDescent="0.25">
      <c r="B18" s="217" t="s">
        <v>412</v>
      </c>
      <c r="C18" s="163">
        <v>-11901</v>
      </c>
      <c r="D18" s="163">
        <v>-791</v>
      </c>
      <c r="E18" s="163">
        <v>-772</v>
      </c>
      <c r="F18" s="163">
        <v>-18415</v>
      </c>
      <c r="G18" s="163">
        <v>-5302</v>
      </c>
      <c r="H18" s="163">
        <v>-19792</v>
      </c>
      <c r="I18" s="163">
        <v>-56973</v>
      </c>
    </row>
    <row r="19" spans="2:9" ht="20.45" customHeight="1" x14ac:dyDescent="0.25">
      <c r="B19" s="217" t="s">
        <v>413</v>
      </c>
      <c r="C19" s="247" t="s">
        <v>414</v>
      </c>
      <c r="D19" s="247" t="s">
        <v>407</v>
      </c>
      <c r="E19" s="247" t="s">
        <v>408</v>
      </c>
      <c r="F19" s="247">
        <v>-25314</v>
      </c>
      <c r="G19" s="247" t="s">
        <v>114</v>
      </c>
      <c r="H19" s="247" t="s">
        <v>114</v>
      </c>
      <c r="I19" s="247">
        <v>-25314</v>
      </c>
    </row>
    <row r="20" spans="2:9" ht="20.45" customHeight="1" x14ac:dyDescent="0.25">
      <c r="B20" s="217" t="s">
        <v>415</v>
      </c>
      <c r="C20" s="247" t="s">
        <v>114</v>
      </c>
      <c r="D20" s="247" t="s">
        <v>114</v>
      </c>
      <c r="E20" s="247" t="s">
        <v>114</v>
      </c>
      <c r="F20" s="247" t="s">
        <v>114</v>
      </c>
      <c r="G20" s="247">
        <v>-9150</v>
      </c>
      <c r="H20" s="247">
        <v>-9150</v>
      </c>
      <c r="I20" s="247">
        <v>-18300</v>
      </c>
    </row>
    <row r="21" spans="2:9" ht="20.45" customHeight="1" thickBot="1" x14ac:dyDescent="0.3">
      <c r="B21" s="218" t="s">
        <v>416</v>
      </c>
      <c r="C21" s="251">
        <v>2059315</v>
      </c>
      <c r="D21" s="251">
        <v>1206736</v>
      </c>
      <c r="E21" s="251">
        <v>809518</v>
      </c>
      <c r="F21" s="251">
        <v>8371729</v>
      </c>
      <c r="G21" s="251">
        <v>1123978</v>
      </c>
      <c r="H21" s="251">
        <v>1449282</v>
      </c>
      <c r="I21" s="251">
        <v>15020558</v>
      </c>
    </row>
    <row r="22" spans="2:9" ht="15.75" thickTop="1" x14ac:dyDescent="0.25"/>
    <row r="23" spans="2:9" x14ac:dyDescent="0.25"/>
    <row r="24" spans="2:9" hidden="1" x14ac:dyDescent="0.25"/>
    <row r="25" spans="2:9" hidden="1" x14ac:dyDescent="0.25">
      <c r="F25" s="41"/>
      <c r="I25" s="41"/>
    </row>
    <row r="26" spans="2:9" hidden="1" x14ac:dyDescent="0.25">
      <c r="F26" s="41"/>
      <c r="I26" s="41"/>
    </row>
    <row r="27" spans="2:9" hidden="1" x14ac:dyDescent="0.25"/>
    <row r="28" spans="2:9" hidden="1" x14ac:dyDescent="0.25">
      <c r="C28" s="41"/>
      <c r="D28" s="41"/>
      <c r="E28" s="41"/>
      <c r="F28" s="41"/>
      <c r="G28" s="41"/>
      <c r="H28" s="41"/>
      <c r="I28" s="41"/>
    </row>
    <row r="29" spans="2:9" hidden="1" x14ac:dyDescent="0.25">
      <c r="C29" s="41"/>
      <c r="D29" s="41"/>
      <c r="E29" s="41"/>
      <c r="I29" s="41"/>
    </row>
    <row r="30" spans="2:9" hidden="1" x14ac:dyDescent="0.25">
      <c r="C30" s="41"/>
      <c r="D30" s="41"/>
      <c r="E30" s="41"/>
      <c r="F30" s="41"/>
      <c r="I30" s="41"/>
    </row>
    <row r="31" spans="2:9" hidden="1" x14ac:dyDescent="0.25">
      <c r="C31" s="41"/>
      <c r="D31" s="41"/>
      <c r="E31" s="41"/>
      <c r="I31" s="41"/>
    </row>
    <row r="32" spans="2:9" hidden="1" x14ac:dyDescent="0.25">
      <c r="C32" s="41"/>
      <c r="D32" s="41"/>
      <c r="E32" s="41"/>
      <c r="F32" s="41"/>
      <c r="G32" s="41"/>
      <c r="H32" s="41"/>
      <c r="I32" s="41"/>
    </row>
    <row r="33" spans="3:9" hidden="1" x14ac:dyDescent="0.25">
      <c r="C33" s="41"/>
      <c r="F33" s="41"/>
      <c r="G33" s="41"/>
      <c r="H33" s="41"/>
      <c r="I33" s="41"/>
    </row>
    <row r="34" spans="3:9" hidden="1" x14ac:dyDescent="0.25">
      <c r="F34" s="41"/>
      <c r="I34" s="41"/>
    </row>
    <row r="35" spans="3:9" hidden="1" x14ac:dyDescent="0.25">
      <c r="G35" s="41"/>
      <c r="H35" s="41"/>
      <c r="I35" s="41"/>
    </row>
    <row r="36" spans="3:9" hidden="1" x14ac:dyDescent="0.25">
      <c r="C36" s="41"/>
      <c r="D36" s="41"/>
      <c r="E36" s="41"/>
      <c r="F36" s="41"/>
      <c r="G36" s="41"/>
      <c r="H36" s="41"/>
      <c r="I36" s="41"/>
    </row>
    <row r="37" spans="3:9" x14ac:dyDescent="0.25"/>
  </sheetData>
  <mergeCells count="1">
    <mergeCell ref="B4:I6"/>
  </mergeCells>
  <conditionalFormatting sqref="B9:I21">
    <cfRule type="expression" dxfId="1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1"/>
  <sheetViews>
    <sheetView showGridLines="0" showRowColHeaders="0" zoomScale="80" zoomScaleNormal="80" workbookViewId="0"/>
  </sheetViews>
  <sheetFormatPr defaultColWidth="0" defaultRowHeight="15" customHeight="1" x14ac:dyDescent="0.25"/>
  <cols>
    <col min="1" max="1" width="12.4257812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9" width="12.42578125" customWidth="1"/>
    <col min="10" max="11" width="2.7109375" customWidth="1"/>
    <col min="12" max="16384" width="2.7109375" hidden="1"/>
  </cols>
  <sheetData>
    <row r="4" spans="2:9" x14ac:dyDescent="0.25">
      <c r="B4" s="302"/>
      <c r="C4" s="303"/>
      <c r="D4" s="303"/>
      <c r="E4" s="303"/>
    </row>
    <row r="5" spans="2:9" x14ac:dyDescent="0.25">
      <c r="B5" s="303"/>
      <c r="C5" s="303"/>
      <c r="D5" s="303"/>
      <c r="E5" s="303"/>
    </row>
    <row r="6" spans="2:9" ht="21.95" customHeight="1" x14ac:dyDescent="0.25">
      <c r="B6" s="303"/>
      <c r="C6" s="303"/>
      <c r="D6" s="303"/>
      <c r="E6" s="303"/>
    </row>
    <row r="7" spans="2:9" ht="21.6" customHeight="1" thickBot="1" x14ac:dyDescent="0.3">
      <c r="B7" s="31" t="s">
        <v>21</v>
      </c>
      <c r="C7" s="4"/>
      <c r="D7" s="4"/>
    </row>
    <row r="8" spans="2:9" ht="20.45" customHeight="1" thickBot="1" x14ac:dyDescent="0.3">
      <c r="B8" s="309" t="s">
        <v>421</v>
      </c>
      <c r="C8" s="306" t="s">
        <v>422</v>
      </c>
      <c r="D8" s="306" t="s">
        <v>458</v>
      </c>
      <c r="E8" s="306" t="s">
        <v>403</v>
      </c>
      <c r="F8" s="304" t="s">
        <v>23</v>
      </c>
      <c r="G8" s="304"/>
      <c r="H8" s="304"/>
      <c r="I8" s="305"/>
    </row>
    <row r="9" spans="2:9" ht="20.45" customHeight="1" thickBot="1" x14ac:dyDescent="0.3">
      <c r="B9" s="310"/>
      <c r="C9" s="307"/>
      <c r="D9" s="307"/>
      <c r="E9" s="307"/>
      <c r="F9" s="304">
        <v>2020</v>
      </c>
      <c r="G9" s="304"/>
      <c r="H9" s="305"/>
      <c r="I9" s="178">
        <v>2019</v>
      </c>
    </row>
    <row r="10" spans="2:9" ht="32.25" customHeight="1" thickBot="1" x14ac:dyDescent="0.3">
      <c r="B10" s="311"/>
      <c r="C10" s="308"/>
      <c r="D10" s="308"/>
      <c r="E10" s="308"/>
      <c r="F10" s="179" t="s">
        <v>456</v>
      </c>
      <c r="G10" s="177" t="s">
        <v>457</v>
      </c>
      <c r="H10" s="177" t="s">
        <v>4</v>
      </c>
      <c r="I10" s="177" t="s">
        <v>4</v>
      </c>
    </row>
    <row r="11" spans="2:9" ht="21" customHeight="1" x14ac:dyDescent="0.25">
      <c r="B11" s="218" t="s">
        <v>423</v>
      </c>
      <c r="C11" s="254"/>
      <c r="D11" s="255"/>
      <c r="E11" s="255"/>
      <c r="F11" s="256"/>
      <c r="G11" s="256"/>
      <c r="H11" s="256"/>
      <c r="I11" s="256"/>
    </row>
    <row r="12" spans="2:9" ht="21" customHeight="1" x14ac:dyDescent="0.25">
      <c r="B12" s="217" t="s">
        <v>489</v>
      </c>
      <c r="C12" s="254">
        <v>2024</v>
      </c>
      <c r="D12" s="257" t="s">
        <v>432</v>
      </c>
      <c r="E12" s="257" t="s">
        <v>433</v>
      </c>
      <c r="F12" s="256">
        <v>2023</v>
      </c>
      <c r="G12" s="256">
        <v>9702</v>
      </c>
      <c r="H12" s="256">
        <v>11725</v>
      </c>
      <c r="I12" s="256">
        <v>18051</v>
      </c>
    </row>
    <row r="13" spans="2:9" ht="21" customHeight="1" x14ac:dyDescent="0.25">
      <c r="B13" s="217" t="s">
        <v>490</v>
      </c>
      <c r="C13" s="254">
        <v>2024</v>
      </c>
      <c r="D13" s="257">
        <v>9.2499999999999999E-2</v>
      </c>
      <c r="E13" s="257" t="s">
        <v>433</v>
      </c>
      <c r="F13" s="256">
        <v>58909</v>
      </c>
      <c r="G13" s="256">
        <v>7795050</v>
      </c>
      <c r="H13" s="256">
        <v>7853959</v>
      </c>
      <c r="I13" s="256">
        <v>6091742</v>
      </c>
    </row>
    <row r="14" spans="2:9" ht="21" customHeight="1" x14ac:dyDescent="0.25">
      <c r="B14" s="217" t="s">
        <v>412</v>
      </c>
      <c r="C14" s="254"/>
      <c r="D14" s="257"/>
      <c r="E14" s="257"/>
      <c r="F14" s="256" t="s">
        <v>408</v>
      </c>
      <c r="G14" s="256">
        <v>-15664</v>
      </c>
      <c r="H14" s="256">
        <v>-15664</v>
      </c>
      <c r="I14" s="256">
        <v>-18656</v>
      </c>
    </row>
    <row r="15" spans="2:9" ht="21" customHeight="1" x14ac:dyDescent="0.25">
      <c r="B15" s="217" t="s">
        <v>413</v>
      </c>
      <c r="C15" s="254"/>
      <c r="D15" s="257"/>
      <c r="E15" s="257"/>
      <c r="F15" s="253" t="s">
        <v>407</v>
      </c>
      <c r="G15" s="253">
        <v>-25314</v>
      </c>
      <c r="H15" s="253">
        <v>-25314</v>
      </c>
      <c r="I15" s="253">
        <v>-30040</v>
      </c>
    </row>
    <row r="16" spans="2:9" ht="21" customHeight="1" x14ac:dyDescent="0.25">
      <c r="B16" s="218" t="s">
        <v>424</v>
      </c>
      <c r="C16" s="254"/>
      <c r="D16" s="255"/>
      <c r="E16" s="255"/>
      <c r="F16" s="258">
        <v>60932</v>
      </c>
      <c r="G16" s="258">
        <v>7763774</v>
      </c>
      <c r="H16" s="258">
        <v>7824706</v>
      </c>
      <c r="I16" s="258">
        <v>6061097</v>
      </c>
    </row>
    <row r="17" spans="2:9" ht="21" customHeight="1" x14ac:dyDescent="0.25">
      <c r="B17" s="218" t="s">
        <v>425</v>
      </c>
      <c r="C17" s="254"/>
      <c r="D17" s="257"/>
      <c r="E17" s="257"/>
      <c r="F17" s="256"/>
      <c r="G17" s="256"/>
      <c r="H17" s="256"/>
      <c r="I17" s="256"/>
    </row>
    <row r="18" spans="2:9" ht="21" customHeight="1" x14ac:dyDescent="0.25">
      <c r="B18" s="217" t="s">
        <v>491</v>
      </c>
      <c r="C18" s="254">
        <v>2021</v>
      </c>
      <c r="D18" s="257" t="s">
        <v>434</v>
      </c>
      <c r="E18" s="257" t="s">
        <v>11</v>
      </c>
      <c r="F18" s="256">
        <v>17204</v>
      </c>
      <c r="G18" s="256" t="s">
        <v>414</v>
      </c>
      <c r="H18" s="256">
        <v>17204</v>
      </c>
      <c r="I18" s="256">
        <v>60516</v>
      </c>
    </row>
    <row r="19" spans="2:9" ht="21" customHeight="1" x14ac:dyDescent="0.25">
      <c r="B19" s="217" t="s">
        <v>491</v>
      </c>
      <c r="C19" s="254">
        <v>2022</v>
      </c>
      <c r="D19" s="257" t="s">
        <v>434</v>
      </c>
      <c r="E19" s="257" t="s">
        <v>11</v>
      </c>
      <c r="F19" s="256">
        <v>14086</v>
      </c>
      <c r="G19" s="256" t="s">
        <v>435</v>
      </c>
      <c r="H19" s="256">
        <v>14086</v>
      </c>
      <c r="I19" s="256">
        <v>117710</v>
      </c>
    </row>
    <row r="20" spans="2:9" ht="21" customHeight="1" x14ac:dyDescent="0.25">
      <c r="B20" s="217" t="s">
        <v>492</v>
      </c>
      <c r="C20" s="254">
        <v>2023</v>
      </c>
      <c r="D20" s="257" t="s">
        <v>436</v>
      </c>
      <c r="E20" s="257" t="s">
        <v>11</v>
      </c>
      <c r="F20" s="256">
        <v>3414</v>
      </c>
      <c r="G20" s="256">
        <v>5644</v>
      </c>
      <c r="H20" s="256">
        <v>9058</v>
      </c>
      <c r="I20" s="256">
        <v>20268</v>
      </c>
    </row>
    <row r="21" spans="2:9" ht="21" customHeight="1" x14ac:dyDescent="0.25">
      <c r="B21" s="217" t="s">
        <v>493</v>
      </c>
      <c r="C21" s="254">
        <v>2024</v>
      </c>
      <c r="D21" s="255" t="s">
        <v>437</v>
      </c>
      <c r="E21" s="255" t="s">
        <v>11</v>
      </c>
      <c r="F21" s="256" t="s">
        <v>410</v>
      </c>
      <c r="G21" s="256" t="s">
        <v>414</v>
      </c>
      <c r="H21" s="256" t="s">
        <v>438</v>
      </c>
      <c r="I21" s="256">
        <v>5582</v>
      </c>
    </row>
    <row r="22" spans="2:9" ht="21" customHeight="1" x14ac:dyDescent="0.25">
      <c r="B22" s="217" t="s">
        <v>494</v>
      </c>
      <c r="C22" s="254">
        <v>2020</v>
      </c>
      <c r="D22" s="257" t="s">
        <v>417</v>
      </c>
      <c r="E22" s="257" t="s">
        <v>11</v>
      </c>
      <c r="F22" s="256" t="s">
        <v>439</v>
      </c>
      <c r="G22" s="256" t="s">
        <v>440</v>
      </c>
      <c r="H22" s="256" t="s">
        <v>408</v>
      </c>
      <c r="I22" s="256">
        <v>185</v>
      </c>
    </row>
    <row r="23" spans="2:9" ht="21" customHeight="1" x14ac:dyDescent="0.25">
      <c r="B23" s="217" t="s">
        <v>495</v>
      </c>
      <c r="C23" s="254">
        <v>2021</v>
      </c>
      <c r="D23" s="257" t="s">
        <v>441</v>
      </c>
      <c r="E23" s="257" t="s">
        <v>11</v>
      </c>
      <c r="F23" s="256">
        <v>50008</v>
      </c>
      <c r="G23" s="256" t="s">
        <v>407</v>
      </c>
      <c r="H23" s="256">
        <v>50008</v>
      </c>
      <c r="I23" s="256">
        <v>48529</v>
      </c>
    </row>
    <row r="24" spans="2:9" ht="21" customHeight="1" x14ac:dyDescent="0.25">
      <c r="B24" s="217" t="s">
        <v>496</v>
      </c>
      <c r="C24" s="254">
        <v>2020</v>
      </c>
      <c r="D24" s="257" t="s">
        <v>442</v>
      </c>
      <c r="E24" s="257" t="s">
        <v>11</v>
      </c>
      <c r="F24" s="256" t="s">
        <v>443</v>
      </c>
      <c r="G24" s="256" t="s">
        <v>407</v>
      </c>
      <c r="H24" s="256" t="s">
        <v>435</v>
      </c>
      <c r="I24" s="256">
        <v>875247</v>
      </c>
    </row>
    <row r="25" spans="2:9" ht="21" customHeight="1" x14ac:dyDescent="0.25">
      <c r="B25" s="217" t="s">
        <v>497</v>
      </c>
      <c r="C25" s="254"/>
      <c r="D25" s="257"/>
      <c r="E25" s="257"/>
      <c r="F25" s="256" t="s">
        <v>114</v>
      </c>
      <c r="G25" s="256" t="s">
        <v>114</v>
      </c>
      <c r="H25" s="256" t="s">
        <v>114</v>
      </c>
      <c r="I25" s="256">
        <v>-3031</v>
      </c>
    </row>
    <row r="26" spans="2:9" ht="21" customHeight="1" x14ac:dyDescent="0.25">
      <c r="B26" s="217" t="s">
        <v>427</v>
      </c>
      <c r="C26" s="254"/>
      <c r="D26" s="255"/>
      <c r="E26" s="255"/>
      <c r="F26" s="256">
        <v>-55</v>
      </c>
      <c r="G26" s="256" t="s">
        <v>408</v>
      </c>
      <c r="H26" s="256">
        <v>-55</v>
      </c>
      <c r="I26" s="256">
        <v>-277</v>
      </c>
    </row>
    <row r="27" spans="2:9" ht="21" customHeight="1" x14ac:dyDescent="0.25">
      <c r="B27" s="218" t="s">
        <v>428</v>
      </c>
      <c r="C27" s="254"/>
      <c r="D27" s="257"/>
      <c r="E27" s="257"/>
      <c r="F27" s="258">
        <v>84657</v>
      </c>
      <c r="G27" s="258">
        <v>5644</v>
      </c>
      <c r="H27" s="258">
        <v>90301</v>
      </c>
      <c r="I27" s="258">
        <v>1124729</v>
      </c>
    </row>
    <row r="28" spans="2:9" ht="21" customHeight="1" thickBot="1" x14ac:dyDescent="0.3">
      <c r="B28" s="218" t="s">
        <v>429</v>
      </c>
      <c r="C28" s="254"/>
      <c r="D28" s="257"/>
      <c r="E28" s="257"/>
      <c r="F28" s="259">
        <v>145589</v>
      </c>
      <c r="G28" s="259">
        <v>7769418</v>
      </c>
      <c r="H28" s="259">
        <v>7915007</v>
      </c>
      <c r="I28" s="259">
        <v>7185826</v>
      </c>
    </row>
    <row r="29" spans="2:9" ht="21" customHeight="1" thickTop="1" x14ac:dyDescent="0.25">
      <c r="B29" s="217" t="s">
        <v>498</v>
      </c>
      <c r="C29" s="254">
        <v>2022</v>
      </c>
      <c r="D29" s="257" t="s">
        <v>444</v>
      </c>
      <c r="E29" s="257" t="s">
        <v>11</v>
      </c>
      <c r="F29" s="256">
        <v>394672</v>
      </c>
      <c r="G29" s="256">
        <v>366848</v>
      </c>
      <c r="H29" s="256">
        <v>761520</v>
      </c>
      <c r="I29" s="256">
        <v>1087989</v>
      </c>
    </row>
    <row r="30" spans="2:9" ht="21" customHeight="1" x14ac:dyDescent="0.25">
      <c r="B30" s="217" t="s">
        <v>499</v>
      </c>
      <c r="C30" s="254">
        <v>2020</v>
      </c>
      <c r="D30" s="257" t="s">
        <v>445</v>
      </c>
      <c r="E30" s="257" t="s">
        <v>11</v>
      </c>
      <c r="F30" s="256" t="s">
        <v>410</v>
      </c>
      <c r="G30" s="256" t="s">
        <v>414</v>
      </c>
      <c r="H30" s="256" t="s">
        <v>438</v>
      </c>
      <c r="I30" s="256">
        <v>17292</v>
      </c>
    </row>
    <row r="31" spans="2:9" ht="21" customHeight="1" x14ac:dyDescent="0.25">
      <c r="B31" s="217" t="s">
        <v>500</v>
      </c>
      <c r="C31" s="254">
        <v>2021</v>
      </c>
      <c r="D31" s="255" t="s">
        <v>446</v>
      </c>
      <c r="E31" s="255" t="s">
        <v>11</v>
      </c>
      <c r="F31" s="256">
        <v>288839</v>
      </c>
      <c r="G31" s="256" t="s">
        <v>407</v>
      </c>
      <c r="H31" s="256">
        <v>288839</v>
      </c>
      <c r="I31" s="256">
        <v>578067</v>
      </c>
    </row>
    <row r="32" spans="2:9" ht="21" customHeight="1" x14ac:dyDescent="0.25">
      <c r="B32" s="217" t="s">
        <v>501</v>
      </c>
      <c r="C32" s="254">
        <v>2021</v>
      </c>
      <c r="D32" s="257" t="s">
        <v>447</v>
      </c>
      <c r="E32" s="257" t="s">
        <v>11</v>
      </c>
      <c r="F32" s="256">
        <v>587956</v>
      </c>
      <c r="G32" s="256" t="s">
        <v>414</v>
      </c>
      <c r="H32" s="256">
        <v>587956</v>
      </c>
      <c r="I32" s="256">
        <v>1108945</v>
      </c>
    </row>
    <row r="33" spans="2:9" ht="21" customHeight="1" x14ac:dyDescent="0.25">
      <c r="B33" s="217" t="s">
        <v>498</v>
      </c>
      <c r="C33" s="254">
        <v>2025</v>
      </c>
      <c r="D33" s="257" t="s">
        <v>448</v>
      </c>
      <c r="E33" s="257" t="s">
        <v>11</v>
      </c>
      <c r="F33" s="256">
        <v>43603</v>
      </c>
      <c r="G33" s="256">
        <v>991644</v>
      </c>
      <c r="H33" s="256">
        <v>1035247</v>
      </c>
      <c r="I33" s="256">
        <v>990893</v>
      </c>
    </row>
    <row r="34" spans="2:9" ht="21" customHeight="1" x14ac:dyDescent="0.25">
      <c r="B34" s="217" t="s">
        <v>502</v>
      </c>
      <c r="C34" s="254">
        <v>2024</v>
      </c>
      <c r="D34" s="257" t="s">
        <v>449</v>
      </c>
      <c r="E34" s="257" t="s">
        <v>11</v>
      </c>
      <c r="F34" s="256">
        <v>541927</v>
      </c>
      <c r="G34" s="256">
        <v>1350000</v>
      </c>
      <c r="H34" s="256">
        <v>1891927</v>
      </c>
      <c r="I34" s="256">
        <v>2164083</v>
      </c>
    </row>
    <row r="35" spans="2:9" ht="21" customHeight="1" x14ac:dyDescent="0.25">
      <c r="B35" s="217" t="s">
        <v>503</v>
      </c>
      <c r="C35" s="254">
        <v>2026</v>
      </c>
      <c r="D35" s="257" t="s">
        <v>450</v>
      </c>
      <c r="E35" s="257" t="s">
        <v>11</v>
      </c>
      <c r="F35" s="256">
        <v>2783</v>
      </c>
      <c r="G35" s="256">
        <v>1585141</v>
      </c>
      <c r="H35" s="256">
        <v>1587924</v>
      </c>
      <c r="I35" s="256">
        <v>1519042</v>
      </c>
    </row>
    <row r="36" spans="2:9" ht="21" customHeight="1" x14ac:dyDescent="0.25">
      <c r="B36" s="217" t="s">
        <v>504</v>
      </c>
      <c r="C36" s="254">
        <v>2022</v>
      </c>
      <c r="D36" s="255" t="s">
        <v>451</v>
      </c>
      <c r="E36" s="255" t="s">
        <v>11</v>
      </c>
      <c r="F36" s="256">
        <v>9920</v>
      </c>
      <c r="G36" s="256">
        <v>9709</v>
      </c>
      <c r="H36" s="256">
        <v>19629</v>
      </c>
      <c r="I36" s="256">
        <v>30323</v>
      </c>
    </row>
    <row r="37" spans="2:9" ht="21" customHeight="1" x14ac:dyDescent="0.25">
      <c r="B37" s="217" t="s">
        <v>505</v>
      </c>
      <c r="C37" s="254">
        <v>2022</v>
      </c>
      <c r="D37" s="257" t="s">
        <v>452</v>
      </c>
      <c r="E37" s="257" t="s">
        <v>11</v>
      </c>
      <c r="F37" s="256">
        <v>4732</v>
      </c>
      <c r="G37" s="256">
        <v>4357</v>
      </c>
      <c r="H37" s="256">
        <v>9089</v>
      </c>
      <c r="I37" s="256">
        <v>13072</v>
      </c>
    </row>
    <row r="38" spans="2:9" ht="21" customHeight="1" x14ac:dyDescent="0.25">
      <c r="B38" s="217" t="s">
        <v>506</v>
      </c>
      <c r="C38" s="254">
        <v>2022</v>
      </c>
      <c r="D38" s="257" t="s">
        <v>453</v>
      </c>
      <c r="E38" s="257" t="s">
        <v>11</v>
      </c>
      <c r="F38" s="256">
        <v>11548</v>
      </c>
      <c r="G38" s="256">
        <v>10259</v>
      </c>
      <c r="H38" s="256">
        <v>21807</v>
      </c>
      <c r="I38" s="256">
        <v>34431</v>
      </c>
    </row>
    <row r="39" spans="2:9" ht="21" customHeight="1" x14ac:dyDescent="0.25">
      <c r="B39" s="217" t="s">
        <v>507</v>
      </c>
      <c r="C39" s="254">
        <v>2022</v>
      </c>
      <c r="D39" s="257" t="s">
        <v>452</v>
      </c>
      <c r="E39" s="257" t="s">
        <v>11</v>
      </c>
      <c r="F39" s="256">
        <v>5525</v>
      </c>
      <c r="G39" s="256">
        <v>5178</v>
      </c>
      <c r="H39" s="256">
        <v>10703</v>
      </c>
      <c r="I39" s="256">
        <v>15564</v>
      </c>
    </row>
    <row r="40" spans="2:9" ht="21" customHeight="1" x14ac:dyDescent="0.25">
      <c r="B40" s="217" t="s">
        <v>508</v>
      </c>
      <c r="C40" s="254">
        <v>2020</v>
      </c>
      <c r="D40" s="257" t="s">
        <v>453</v>
      </c>
      <c r="E40" s="257" t="s">
        <v>11</v>
      </c>
      <c r="F40" s="256" t="s">
        <v>410</v>
      </c>
      <c r="G40" s="256" t="s">
        <v>407</v>
      </c>
      <c r="H40" s="256" t="s">
        <v>407</v>
      </c>
      <c r="I40" s="256">
        <v>450</v>
      </c>
    </row>
    <row r="41" spans="2:9" ht="21" customHeight="1" x14ac:dyDescent="0.25">
      <c r="B41" s="217" t="s">
        <v>509</v>
      </c>
      <c r="C41" s="254">
        <v>2023</v>
      </c>
      <c r="D41" s="255" t="s">
        <v>454</v>
      </c>
      <c r="E41" s="255" t="s">
        <v>11</v>
      </c>
      <c r="F41" s="256">
        <v>20024</v>
      </c>
      <c r="G41" s="256">
        <v>40000</v>
      </c>
      <c r="H41" s="256">
        <v>60024</v>
      </c>
      <c r="I41" s="256">
        <v>80018</v>
      </c>
    </row>
    <row r="42" spans="2:9" ht="21" customHeight="1" x14ac:dyDescent="0.25">
      <c r="B42" s="217" t="s">
        <v>510</v>
      </c>
      <c r="C42" s="254">
        <v>2031</v>
      </c>
      <c r="D42" s="257" t="s">
        <v>455</v>
      </c>
      <c r="E42" s="257" t="s">
        <v>11</v>
      </c>
      <c r="F42" s="256">
        <v>14043</v>
      </c>
      <c r="G42" s="256">
        <v>876397</v>
      </c>
      <c r="H42" s="256">
        <v>890440</v>
      </c>
      <c r="I42" s="256" t="s">
        <v>114</v>
      </c>
    </row>
    <row r="43" spans="2:9" ht="21" customHeight="1" x14ac:dyDescent="0.25">
      <c r="B43" s="217" t="s">
        <v>511</v>
      </c>
      <c r="C43" s="254"/>
      <c r="D43" s="257"/>
      <c r="E43" s="257"/>
      <c r="F43" s="256" t="s">
        <v>408</v>
      </c>
      <c r="G43" s="256">
        <v>-18300</v>
      </c>
      <c r="H43" s="256">
        <v>-18300</v>
      </c>
      <c r="I43" s="256">
        <v>-21606</v>
      </c>
    </row>
    <row r="44" spans="2:9" ht="21" customHeight="1" x14ac:dyDescent="0.25">
      <c r="B44" s="217" t="s">
        <v>427</v>
      </c>
      <c r="C44" s="254"/>
      <c r="D44" s="257"/>
      <c r="E44" s="257"/>
      <c r="F44" s="253">
        <v>-11846</v>
      </c>
      <c r="G44" s="253">
        <v>-29408</v>
      </c>
      <c r="H44" s="253">
        <v>-41254</v>
      </c>
      <c r="I44" s="253">
        <v>-28358</v>
      </c>
    </row>
    <row r="45" spans="2:9" ht="21" customHeight="1" x14ac:dyDescent="0.25">
      <c r="B45" s="218" t="s">
        <v>430</v>
      </c>
      <c r="C45" s="254"/>
      <c r="D45" s="257"/>
      <c r="E45" s="257"/>
      <c r="F45" s="260">
        <v>1913726</v>
      </c>
      <c r="G45" s="260">
        <v>5191825</v>
      </c>
      <c r="H45" s="260">
        <v>7105551</v>
      </c>
      <c r="I45" s="260">
        <v>7590205</v>
      </c>
    </row>
    <row r="46" spans="2:9" ht="21" customHeight="1" thickBot="1" x14ac:dyDescent="0.3">
      <c r="B46" s="218" t="s">
        <v>431</v>
      </c>
      <c r="C46" s="254"/>
      <c r="D46" s="255"/>
      <c r="E46" s="255"/>
      <c r="F46" s="251">
        <v>2059315</v>
      </c>
      <c r="G46" s="251">
        <v>12961243</v>
      </c>
      <c r="H46" s="251">
        <v>15020558</v>
      </c>
      <c r="I46" s="251">
        <v>14776031</v>
      </c>
    </row>
    <row r="47" spans="2:9" ht="21" customHeight="1" thickTop="1" x14ac:dyDescent="0.25">
      <c r="B47" s="218" t="s">
        <v>425</v>
      </c>
      <c r="C47" s="254"/>
      <c r="D47" s="257"/>
      <c r="E47" s="257"/>
      <c r="F47" s="247"/>
      <c r="G47" s="247"/>
      <c r="H47" s="247"/>
      <c r="I47" s="247"/>
    </row>
    <row r="48" spans="2:9" ht="21" customHeight="1" x14ac:dyDescent="0.25">
      <c r="B48" s="217" t="s">
        <v>426</v>
      </c>
      <c r="C48" s="254">
        <v>2021</v>
      </c>
      <c r="D48" s="257" t="s">
        <v>441</v>
      </c>
      <c r="E48" s="257" t="s">
        <v>11</v>
      </c>
      <c r="F48" s="247">
        <v>50008</v>
      </c>
      <c r="G48" s="247" t="s">
        <v>114</v>
      </c>
      <c r="H48" s="247">
        <v>50008</v>
      </c>
      <c r="I48" s="247">
        <v>48529</v>
      </c>
    </row>
    <row r="49" spans="2:9" ht="21" customHeight="1" x14ac:dyDescent="0.25">
      <c r="B49" s="217" t="s">
        <v>412</v>
      </c>
      <c r="C49" s="254"/>
      <c r="D49" s="257"/>
      <c r="E49" s="257"/>
      <c r="F49" s="247">
        <v>-55</v>
      </c>
      <c r="G49" s="247" t="s">
        <v>114</v>
      </c>
      <c r="H49" s="247">
        <v>-55</v>
      </c>
      <c r="I49" s="247">
        <v>-277</v>
      </c>
    </row>
    <row r="50" spans="2:9" ht="21" customHeight="1" thickBot="1" x14ac:dyDescent="0.3">
      <c r="B50" s="218" t="s">
        <v>459</v>
      </c>
      <c r="C50" s="254"/>
      <c r="D50" s="257"/>
      <c r="E50" s="257"/>
      <c r="F50" s="251">
        <v>49953</v>
      </c>
      <c r="G50" s="251" t="s">
        <v>114</v>
      </c>
      <c r="H50" s="251">
        <v>49953</v>
      </c>
      <c r="I50" s="251">
        <v>48252</v>
      </c>
    </row>
    <row r="51" spans="2:9" ht="15" customHeight="1" thickTop="1" x14ac:dyDescent="0.25"/>
  </sheetData>
  <mergeCells count="7">
    <mergeCell ref="B4:E6"/>
    <mergeCell ref="F8:I8"/>
    <mergeCell ref="F9:H9"/>
    <mergeCell ref="C8:C10"/>
    <mergeCell ref="D8:D10"/>
    <mergeCell ref="B8:B10"/>
    <mergeCell ref="E8:E10"/>
  </mergeCells>
  <conditionalFormatting sqref="B11:D18 C11:I50">
    <cfRule type="expression" dxfId="10" priority="2">
      <formula>MOD(ROW(),2)=0</formula>
    </cfRule>
  </conditionalFormatting>
  <conditionalFormatting sqref="B19:B50">
    <cfRule type="expression" dxfId="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5"/>
  <sheetViews>
    <sheetView showGridLines="0" showRowColHeaders="0" zoomScale="80" zoomScaleNormal="80" workbookViewId="0"/>
  </sheetViews>
  <sheetFormatPr defaultColWidth="0" defaultRowHeight="15" x14ac:dyDescent="0.25"/>
  <cols>
    <col min="1" max="1" width="13.7109375" style="60" customWidth="1"/>
    <col min="2" max="2" width="49.7109375" style="60" customWidth="1"/>
    <col min="3" max="4" width="22.28515625" style="60" customWidth="1"/>
    <col min="5" max="5" width="18.42578125" style="60" customWidth="1"/>
    <col min="6" max="7" width="9.140625" style="60" hidden="1" customWidth="1"/>
    <col min="8" max="16384" width="9.140625" style="60" hidden="1"/>
  </cols>
  <sheetData>
    <row r="5" spans="1:7" x14ac:dyDescent="0.25">
      <c r="A5" s="58"/>
      <c r="B5" s="302"/>
      <c r="C5" s="303"/>
      <c r="D5" s="303"/>
      <c r="E5" s="303"/>
      <c r="F5" s="303"/>
      <c r="G5" s="303"/>
    </row>
    <row r="6" spans="1:7" x14ac:dyDescent="0.25">
      <c r="A6" s="58"/>
      <c r="B6" s="303"/>
      <c r="C6" s="303"/>
      <c r="D6" s="303"/>
      <c r="E6" s="303"/>
      <c r="F6" s="303"/>
      <c r="G6" s="303"/>
    </row>
    <row r="7" spans="1:7" ht="21.6" customHeight="1" x14ac:dyDescent="0.25">
      <c r="B7" s="31" t="s">
        <v>21</v>
      </c>
      <c r="C7" s="19"/>
      <c r="D7" s="19"/>
    </row>
    <row r="8" spans="1:7" ht="17.45" customHeight="1" x14ac:dyDescent="0.25">
      <c r="B8" s="300" t="s">
        <v>25</v>
      </c>
      <c r="C8" s="76" t="s">
        <v>117</v>
      </c>
      <c r="D8" s="77" t="s">
        <v>24</v>
      </c>
    </row>
    <row r="9" spans="1:7" ht="17.45" customHeight="1" x14ac:dyDescent="0.25">
      <c r="B9" s="300"/>
      <c r="C9" s="76">
        <v>2020</v>
      </c>
      <c r="D9" s="76">
        <v>2020</v>
      </c>
    </row>
    <row r="10" spans="1:7" ht="17.45" customHeight="1" x14ac:dyDescent="0.25">
      <c r="B10" s="73" t="s">
        <v>99</v>
      </c>
      <c r="C10" s="86">
        <v>81</v>
      </c>
      <c r="D10" s="86">
        <v>109.4</v>
      </c>
    </row>
    <row r="11" spans="1:7" ht="17.45" customHeight="1" x14ac:dyDescent="0.25">
      <c r="B11" s="265" t="s">
        <v>100</v>
      </c>
      <c r="C11" s="262">
        <v>81</v>
      </c>
      <c r="D11" s="262">
        <v>109.4</v>
      </c>
    </row>
    <row r="12" spans="1:7" ht="17.45" customHeight="1" x14ac:dyDescent="0.25">
      <c r="B12" s="263"/>
      <c r="C12" s="264"/>
      <c r="D12" s="264"/>
    </row>
    <row r="13" spans="1:7" ht="17.45" customHeight="1" x14ac:dyDescent="0.25">
      <c r="B13" s="266" t="s">
        <v>101</v>
      </c>
      <c r="C13" s="264">
        <v>128</v>
      </c>
      <c r="D13" s="264">
        <v>151.77604299999999</v>
      </c>
    </row>
    <row r="14" spans="1:7" ht="17.45" customHeight="1" x14ac:dyDescent="0.25">
      <c r="B14" s="265" t="s">
        <v>102</v>
      </c>
      <c r="C14" s="262">
        <v>4</v>
      </c>
      <c r="D14" s="262">
        <v>0.43830999999999998</v>
      </c>
    </row>
    <row r="15" spans="1:7" ht="17.45" customHeight="1" x14ac:dyDescent="0.25">
      <c r="B15" s="265" t="s">
        <v>103</v>
      </c>
      <c r="C15" s="262">
        <v>5</v>
      </c>
      <c r="D15" s="262">
        <v>0.14899999999999999</v>
      </c>
    </row>
    <row r="16" spans="1:7" ht="17.45" customHeight="1" x14ac:dyDescent="0.25">
      <c r="B16" s="265" t="s">
        <v>104</v>
      </c>
      <c r="C16" s="262">
        <v>30</v>
      </c>
      <c r="D16" s="262">
        <v>1.1887330000000003</v>
      </c>
    </row>
    <row r="17" spans="2:4" ht="17.45" customHeight="1" x14ac:dyDescent="0.25">
      <c r="B17" s="265" t="s">
        <v>105</v>
      </c>
      <c r="C17" s="262">
        <v>0</v>
      </c>
      <c r="D17" s="262">
        <v>14</v>
      </c>
    </row>
    <row r="18" spans="2:4" ht="17.45" customHeight="1" x14ac:dyDescent="0.25">
      <c r="B18" s="265" t="s">
        <v>106</v>
      </c>
      <c r="C18" s="262">
        <v>51</v>
      </c>
      <c r="D18" s="262">
        <v>0</v>
      </c>
    </row>
    <row r="19" spans="2:4" ht="17.45" customHeight="1" x14ac:dyDescent="0.25">
      <c r="B19" s="265" t="s">
        <v>107</v>
      </c>
      <c r="C19" s="262">
        <v>38</v>
      </c>
      <c r="D19" s="262">
        <v>136</v>
      </c>
    </row>
    <row r="20" spans="2:4" ht="17.45" customHeight="1" x14ac:dyDescent="0.25">
      <c r="B20" s="265" t="s">
        <v>108</v>
      </c>
      <c r="C20" s="262">
        <v>0</v>
      </c>
      <c r="D20" s="262">
        <v>0</v>
      </c>
    </row>
    <row r="21" spans="2:4" ht="17.45" customHeight="1" x14ac:dyDescent="0.25">
      <c r="B21" s="84"/>
      <c r="C21" s="87"/>
      <c r="D21" s="87"/>
    </row>
    <row r="22" spans="2:4" ht="17.45" customHeight="1" x14ac:dyDescent="0.25">
      <c r="B22" s="73" t="s">
        <v>109</v>
      </c>
      <c r="C22" s="86">
        <v>158</v>
      </c>
      <c r="D22" s="86">
        <v>153</v>
      </c>
    </row>
    <row r="23" spans="2:4" ht="17.45" customHeight="1" x14ac:dyDescent="0.25">
      <c r="B23" s="265" t="s">
        <v>100</v>
      </c>
      <c r="C23" s="262">
        <v>158</v>
      </c>
      <c r="D23" s="262">
        <v>153</v>
      </c>
    </row>
    <row r="24" spans="2:4" ht="17.45" customHeight="1" x14ac:dyDescent="0.25">
      <c r="B24" s="84"/>
      <c r="C24" s="87"/>
      <c r="D24" s="87"/>
    </row>
    <row r="25" spans="2:4" ht="17.45" customHeight="1" x14ac:dyDescent="0.25">
      <c r="B25" s="73" t="s">
        <v>110</v>
      </c>
      <c r="C25" s="86">
        <v>1498</v>
      </c>
      <c r="D25" s="86">
        <v>1377.5494098300003</v>
      </c>
    </row>
    <row r="26" spans="2:4" ht="17.45" customHeight="1" x14ac:dyDescent="0.25">
      <c r="B26" s="265" t="s">
        <v>100</v>
      </c>
      <c r="C26" s="262">
        <v>1498</v>
      </c>
      <c r="D26" s="262">
        <v>1377.5494098300003</v>
      </c>
    </row>
    <row r="27" spans="2:4" ht="17.45" customHeight="1" x14ac:dyDescent="0.25">
      <c r="B27" s="85"/>
      <c r="C27" s="88"/>
      <c r="D27" s="88"/>
    </row>
    <row r="28" spans="2:4" ht="17.45" customHeight="1" x14ac:dyDescent="0.25">
      <c r="B28" s="73" t="s">
        <v>111</v>
      </c>
      <c r="C28" s="86">
        <v>168</v>
      </c>
      <c r="D28" s="86">
        <v>117.09042948999999</v>
      </c>
    </row>
    <row r="29" spans="2:4" ht="17.45" customHeight="1" x14ac:dyDescent="0.25">
      <c r="B29" s="266" t="s">
        <v>101</v>
      </c>
      <c r="C29" s="264">
        <v>168</v>
      </c>
      <c r="D29" s="264">
        <v>74.473406029999992</v>
      </c>
    </row>
    <row r="30" spans="2:4" ht="17.45" customHeight="1" x14ac:dyDescent="0.25">
      <c r="B30" s="265" t="s">
        <v>112</v>
      </c>
      <c r="C30" s="262">
        <v>168</v>
      </c>
      <c r="D30" s="262">
        <v>74.473406029999992</v>
      </c>
    </row>
    <row r="31" spans="2:4" ht="17.45" customHeight="1" x14ac:dyDescent="0.25">
      <c r="B31" s="265" t="s">
        <v>113</v>
      </c>
      <c r="C31" s="262" t="s">
        <v>114</v>
      </c>
      <c r="D31" s="262" t="s">
        <v>114</v>
      </c>
    </row>
    <row r="32" spans="2:4" x14ac:dyDescent="0.25">
      <c r="B32" s="266" t="s">
        <v>115</v>
      </c>
      <c r="C32" s="264">
        <v>0</v>
      </c>
      <c r="D32" s="264">
        <v>42.617023459999999</v>
      </c>
    </row>
    <row r="33" spans="2:4" x14ac:dyDescent="0.25">
      <c r="B33" s="265" t="s">
        <v>56</v>
      </c>
      <c r="C33" s="264">
        <v>0</v>
      </c>
      <c r="D33" s="262">
        <v>42.617023459999999</v>
      </c>
    </row>
    <row r="34" spans="2:4" ht="15" customHeight="1" x14ac:dyDescent="0.25">
      <c r="B34" s="84"/>
      <c r="C34" s="87"/>
      <c r="D34" s="87"/>
    </row>
    <row r="35" spans="2:4" ht="15" customHeight="1" x14ac:dyDescent="0.25">
      <c r="B35" s="73" t="s">
        <v>116</v>
      </c>
      <c r="C35" s="86">
        <v>2033</v>
      </c>
      <c r="D35" s="86">
        <v>1908.8158823200001</v>
      </c>
    </row>
  </sheetData>
  <mergeCells count="2">
    <mergeCell ref="B8:B9"/>
    <mergeCell ref="B5:G6"/>
  </mergeCells>
  <conditionalFormatting sqref="B11:D12 B27:D27 B24:D24 B21:D21 B14:D19 B29:D34">
    <cfRule type="expression" dxfId="8" priority="5">
      <formula>MOD(ROW(),2)=0</formula>
    </cfRule>
  </conditionalFormatting>
  <conditionalFormatting sqref="B20:D20">
    <cfRule type="expression" dxfId="7" priority="4">
      <formula>MOD(ROW(),2)=0</formula>
    </cfRule>
  </conditionalFormatting>
  <conditionalFormatting sqref="B23:D23">
    <cfRule type="expression" dxfId="6" priority="3">
      <formula>MOD(ROW(),2)=0</formula>
    </cfRule>
  </conditionalFormatting>
  <conditionalFormatting sqref="B26:D26">
    <cfRule type="expression" dxfId="5" priority="2">
      <formula>MOD(ROW(),2)=0</formula>
    </cfRule>
  </conditionalFormatting>
  <conditionalFormatting sqref="B13:D13">
    <cfRule type="expression" dxfId="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71"/>
  <sheetViews>
    <sheetView showGridLines="0" showRowColHeaders="0" zoomScale="80" zoomScaleNormal="80" workbookViewId="0"/>
  </sheetViews>
  <sheetFormatPr defaultColWidth="0" defaultRowHeight="15" x14ac:dyDescent="0.25"/>
  <cols>
    <col min="1" max="1" width="9.85546875" customWidth="1"/>
    <col min="2" max="2" width="62.28515625" style="69" customWidth="1"/>
    <col min="3" max="4" width="17.85546875" style="69" customWidth="1"/>
    <col min="5" max="5" width="18.42578125" customWidth="1"/>
    <col min="6" max="6" width="8.7109375" customWidth="1"/>
    <col min="7" max="9" width="8.7109375" hidden="1"/>
    <col min="10" max="16382" width="9.140625" hidden="1"/>
    <col min="16383" max="16383" width="10.42578125" hidden="1"/>
    <col min="16384" max="16384" width="0.5703125" hidden="1"/>
  </cols>
  <sheetData>
    <row r="1" spans="2:5" x14ac:dyDescent="0.25">
      <c r="B1"/>
      <c r="C1"/>
      <c r="D1"/>
    </row>
    <row r="2" spans="2:5" x14ac:dyDescent="0.25">
      <c r="B2"/>
      <c r="C2"/>
      <c r="D2"/>
    </row>
    <row r="3" spans="2:5" x14ac:dyDescent="0.25">
      <c r="B3"/>
      <c r="C3"/>
      <c r="D3"/>
    </row>
    <row r="4" spans="2:5" x14ac:dyDescent="0.25">
      <c r="B4" s="302"/>
      <c r="C4" s="303"/>
      <c r="D4" s="303"/>
    </row>
    <row r="5" spans="2:5" ht="32.1" customHeight="1" x14ac:dyDescent="0.25">
      <c r="B5" s="303"/>
      <c r="C5" s="303"/>
      <c r="D5" s="303"/>
    </row>
    <row r="6" spans="2:5" x14ac:dyDescent="0.25">
      <c r="B6" s="303"/>
      <c r="C6" s="303"/>
      <c r="D6" s="303"/>
    </row>
    <row r="7" spans="2:5" x14ac:dyDescent="0.25">
      <c r="B7" s="31" t="s">
        <v>21</v>
      </c>
      <c r="C7" s="4"/>
      <c r="D7" s="4"/>
    </row>
    <row r="8" spans="2:5" ht="21.95" customHeight="1" x14ac:dyDescent="0.25">
      <c r="B8" s="312"/>
      <c r="C8" s="295" t="s">
        <v>23</v>
      </c>
      <c r="D8" s="296"/>
      <c r="E8" s="296"/>
    </row>
    <row r="9" spans="2:5" ht="32.25" customHeight="1" x14ac:dyDescent="0.25">
      <c r="B9" s="312"/>
      <c r="C9" s="75">
        <v>2020</v>
      </c>
      <c r="D9" s="75" t="s">
        <v>170</v>
      </c>
      <c r="E9" s="75" t="s">
        <v>171</v>
      </c>
    </row>
    <row r="10" spans="2:5" ht="18.95" customHeight="1" x14ac:dyDescent="0.25">
      <c r="B10" s="218" t="s">
        <v>172</v>
      </c>
      <c r="C10" s="154"/>
      <c r="D10" s="154"/>
      <c r="E10" s="218"/>
    </row>
    <row r="11" spans="2:5" ht="18.95" customHeight="1" x14ac:dyDescent="0.25">
      <c r="B11" s="265" t="s">
        <v>173</v>
      </c>
      <c r="C11" s="267">
        <v>1680397</v>
      </c>
      <c r="D11" s="267">
        <v>535757</v>
      </c>
      <c r="E11" s="268">
        <v>890804</v>
      </c>
    </row>
    <row r="12" spans="2:5" ht="18.95" customHeight="1" x14ac:dyDescent="0.25">
      <c r="B12" s="265" t="s">
        <v>174</v>
      </c>
      <c r="C12" s="267">
        <v>3360270</v>
      </c>
      <c r="D12" s="267">
        <v>740339</v>
      </c>
      <c r="E12" s="268">
        <v>703551</v>
      </c>
    </row>
    <row r="13" spans="2:5" ht="25.5" x14ac:dyDescent="0.25">
      <c r="B13" s="265" t="s">
        <v>175</v>
      </c>
      <c r="C13" s="267">
        <v>4373075</v>
      </c>
      <c r="D13" s="267">
        <v>4523540</v>
      </c>
      <c r="E13" s="268">
        <v>4091722</v>
      </c>
    </row>
    <row r="14" spans="2:5" ht="18.95" customHeight="1" x14ac:dyDescent="0.25">
      <c r="B14" s="265" t="s">
        <v>176</v>
      </c>
      <c r="C14" s="267">
        <v>258588</v>
      </c>
      <c r="D14" s="267">
        <v>890726</v>
      </c>
      <c r="E14" s="268">
        <v>889389</v>
      </c>
    </row>
    <row r="15" spans="2:5" ht="18.95" customHeight="1" x14ac:dyDescent="0.25">
      <c r="B15" s="265" t="s">
        <v>177</v>
      </c>
      <c r="C15" s="267">
        <v>737110</v>
      </c>
      <c r="D15" s="267">
        <v>576184</v>
      </c>
      <c r="E15" s="268">
        <v>482144</v>
      </c>
    </row>
    <row r="16" spans="2:5" ht="18.95" customHeight="1" x14ac:dyDescent="0.25">
      <c r="B16" s="265" t="s">
        <v>178</v>
      </c>
      <c r="C16" s="267">
        <v>1850057</v>
      </c>
      <c r="D16" s="267">
        <v>98804</v>
      </c>
      <c r="E16" s="268">
        <v>124183</v>
      </c>
    </row>
    <row r="17" spans="2:5" ht="18.95" customHeight="1" x14ac:dyDescent="0.25">
      <c r="B17" s="265" t="s">
        <v>179</v>
      </c>
      <c r="C17" s="267">
        <v>597610</v>
      </c>
      <c r="D17" s="267">
        <v>621302</v>
      </c>
      <c r="E17" s="268">
        <v>386668</v>
      </c>
    </row>
    <row r="18" spans="2:5" ht="18.95" customHeight="1" x14ac:dyDescent="0.25">
      <c r="B18" s="265" t="s">
        <v>180</v>
      </c>
      <c r="C18" s="267">
        <v>188327</v>
      </c>
      <c r="D18" s="267">
        <v>185998</v>
      </c>
      <c r="E18" s="268">
        <v>119743</v>
      </c>
    </row>
    <row r="19" spans="2:5" ht="18.95" customHeight="1" x14ac:dyDescent="0.25">
      <c r="B19" s="265" t="s">
        <v>181</v>
      </c>
      <c r="C19" s="267">
        <v>179401</v>
      </c>
      <c r="D19" s="267">
        <v>164971</v>
      </c>
      <c r="E19" s="268">
        <v>149098</v>
      </c>
    </row>
    <row r="20" spans="2:5" ht="18.95" customHeight="1" x14ac:dyDescent="0.25">
      <c r="B20" s="265" t="s">
        <v>182</v>
      </c>
      <c r="C20" s="267">
        <v>88349</v>
      </c>
      <c r="D20" s="267">
        <v>96776</v>
      </c>
      <c r="E20" s="268">
        <v>90845</v>
      </c>
    </row>
    <row r="21" spans="2:5" ht="18.95" customHeight="1" x14ac:dyDescent="0.25">
      <c r="B21" s="265" t="s">
        <v>183</v>
      </c>
      <c r="C21" s="267">
        <v>522579</v>
      </c>
      <c r="D21" s="267">
        <v>234766</v>
      </c>
      <c r="E21" s="268">
        <v>69643</v>
      </c>
    </row>
    <row r="22" spans="2:5" ht="18.95" customHeight="1" x14ac:dyDescent="0.25">
      <c r="B22" s="265" t="s">
        <v>184</v>
      </c>
      <c r="C22" s="269">
        <v>362326</v>
      </c>
      <c r="D22" s="269">
        <v>425452</v>
      </c>
      <c r="E22" s="270">
        <v>522449</v>
      </c>
    </row>
    <row r="23" spans="2:5" ht="18.95" customHeight="1" x14ac:dyDescent="0.25">
      <c r="B23" s="217"/>
      <c r="C23" s="271">
        <v>14198089</v>
      </c>
      <c r="D23" s="271">
        <v>9094615</v>
      </c>
      <c r="E23" s="272">
        <v>8520239</v>
      </c>
    </row>
    <row r="24" spans="2:5" ht="18.95" customHeight="1" x14ac:dyDescent="0.25">
      <c r="B24" s="217"/>
      <c r="C24" s="267"/>
      <c r="D24" s="267"/>
      <c r="E24" s="268"/>
    </row>
    <row r="25" spans="2:5" ht="18.95" customHeight="1" x14ac:dyDescent="0.25">
      <c r="B25" s="265" t="s">
        <v>185</v>
      </c>
      <c r="C25" s="267">
        <v>1258111</v>
      </c>
      <c r="D25" s="267">
        <v>1258111</v>
      </c>
      <c r="E25" s="268">
        <v>19446033</v>
      </c>
    </row>
    <row r="26" spans="2:5" ht="18.95" customHeight="1" x14ac:dyDescent="0.25">
      <c r="B26" s="217"/>
      <c r="C26" s="267"/>
      <c r="D26" s="267"/>
      <c r="E26" s="268"/>
    </row>
    <row r="27" spans="2:5" ht="18.95" customHeight="1" x14ac:dyDescent="0.25">
      <c r="B27" s="218" t="s">
        <v>186</v>
      </c>
      <c r="C27" s="273">
        <v>15456200</v>
      </c>
      <c r="D27" s="273">
        <v>10352726</v>
      </c>
      <c r="E27" s="274">
        <v>27966272</v>
      </c>
    </row>
    <row r="28" spans="2:5" ht="11.45" customHeight="1" x14ac:dyDescent="0.25">
      <c r="B28" s="217"/>
      <c r="C28" s="267"/>
      <c r="D28" s="267"/>
      <c r="E28" s="268"/>
    </row>
    <row r="29" spans="2:5" ht="18.95" customHeight="1" x14ac:dyDescent="0.25">
      <c r="B29" s="218" t="s">
        <v>187</v>
      </c>
      <c r="C29" s="267"/>
      <c r="D29" s="267"/>
      <c r="E29" s="268"/>
    </row>
    <row r="30" spans="2:5" ht="18.95" customHeight="1" x14ac:dyDescent="0.25">
      <c r="B30" s="265" t="s">
        <v>174</v>
      </c>
      <c r="C30" s="267">
        <v>764793</v>
      </c>
      <c r="D30" s="267">
        <v>13342</v>
      </c>
      <c r="E30" s="268">
        <v>108683</v>
      </c>
    </row>
    <row r="31" spans="2:5" ht="25.5" x14ac:dyDescent="0.25">
      <c r="B31" s="265" t="s">
        <v>175</v>
      </c>
      <c r="C31" s="267">
        <v>160969</v>
      </c>
      <c r="D31" s="267">
        <v>77065</v>
      </c>
      <c r="E31" s="268">
        <v>80889</v>
      </c>
    </row>
    <row r="32" spans="2:5" ht="18.95" customHeight="1" x14ac:dyDescent="0.25">
      <c r="B32" s="265" t="s">
        <v>188</v>
      </c>
      <c r="C32" s="267">
        <v>3442071</v>
      </c>
      <c r="D32" s="267">
        <v>6349352</v>
      </c>
      <c r="E32" s="268">
        <v>242356</v>
      </c>
    </row>
    <row r="33" spans="2:5" ht="18.95" customHeight="1" x14ac:dyDescent="0.25">
      <c r="B33" s="265" t="s">
        <v>179</v>
      </c>
      <c r="C33" s="267">
        <v>346523</v>
      </c>
      <c r="D33" s="267">
        <v>227913</v>
      </c>
      <c r="E33" s="268">
        <v>5516</v>
      </c>
    </row>
    <row r="34" spans="2:5" ht="18.95" customHeight="1" x14ac:dyDescent="0.25">
      <c r="B34" s="265" t="s">
        <v>189</v>
      </c>
      <c r="C34" s="267">
        <v>2452860</v>
      </c>
      <c r="D34" s="267">
        <v>2429789</v>
      </c>
      <c r="E34" s="268">
        <v>2146863</v>
      </c>
    </row>
    <row r="35" spans="2:5" ht="18.95" customHeight="1" x14ac:dyDescent="0.25">
      <c r="B35" s="265" t="s">
        <v>190</v>
      </c>
      <c r="C35" s="267">
        <v>1055797</v>
      </c>
      <c r="D35" s="267">
        <v>2540239</v>
      </c>
      <c r="E35" s="268">
        <v>2501512</v>
      </c>
    </row>
    <row r="36" spans="2:5" ht="18.95" customHeight="1" x14ac:dyDescent="0.25">
      <c r="B36" s="265" t="s">
        <v>183</v>
      </c>
      <c r="C36" s="267">
        <v>2426351</v>
      </c>
      <c r="D36" s="267">
        <v>1456178</v>
      </c>
      <c r="E36" s="268">
        <v>743692</v>
      </c>
    </row>
    <row r="37" spans="2:5" ht="18.95" customHeight="1" x14ac:dyDescent="0.25">
      <c r="B37" s="265" t="s">
        <v>191</v>
      </c>
      <c r="C37" s="267">
        <v>11614</v>
      </c>
      <c r="D37" s="267">
        <v>115202</v>
      </c>
      <c r="E37" s="268">
        <v>245566</v>
      </c>
    </row>
    <row r="38" spans="2:5" ht="18.95" customHeight="1" x14ac:dyDescent="0.25">
      <c r="B38" s="265" t="s">
        <v>176</v>
      </c>
      <c r="C38" s="267">
        <v>3798734</v>
      </c>
      <c r="D38" s="267">
        <v>3758680</v>
      </c>
      <c r="E38" s="268">
        <v>3812179</v>
      </c>
    </row>
    <row r="39" spans="2:5" ht="18.95" customHeight="1" x14ac:dyDescent="0.25">
      <c r="B39" s="265" t="s">
        <v>177</v>
      </c>
      <c r="C39" s="267">
        <v>4242962</v>
      </c>
      <c r="D39" s="267">
        <v>3307369</v>
      </c>
      <c r="E39" s="268">
        <v>3026157</v>
      </c>
    </row>
    <row r="40" spans="2:5" ht="18.95" customHeight="1" x14ac:dyDescent="0.25">
      <c r="B40" s="265" t="s">
        <v>192</v>
      </c>
      <c r="C40" s="267">
        <v>5415293</v>
      </c>
      <c r="D40" s="267">
        <v>5399391</v>
      </c>
      <c r="E40" s="268">
        <v>5234578</v>
      </c>
    </row>
    <row r="41" spans="2:5" ht="18.95" customHeight="1" x14ac:dyDescent="0.25">
      <c r="B41" s="265" t="s">
        <v>193</v>
      </c>
      <c r="C41" s="267">
        <v>2407143</v>
      </c>
      <c r="D41" s="267">
        <v>2450125</v>
      </c>
      <c r="E41" s="268">
        <v>2661585</v>
      </c>
    </row>
    <row r="42" spans="2:5" ht="18.95" customHeight="1" x14ac:dyDescent="0.25">
      <c r="B42" s="265" t="s">
        <v>194</v>
      </c>
      <c r="C42" s="267">
        <v>11809928</v>
      </c>
      <c r="D42" s="267">
        <v>11624471</v>
      </c>
      <c r="E42" s="268">
        <v>10777191</v>
      </c>
    </row>
    <row r="43" spans="2:5" ht="18.95" customHeight="1" x14ac:dyDescent="0.25">
      <c r="B43" s="265" t="s">
        <v>195</v>
      </c>
      <c r="C43" s="267">
        <v>212074</v>
      </c>
      <c r="D43" s="267">
        <v>276824</v>
      </c>
      <c r="E43" s="268" t="s">
        <v>114</v>
      </c>
    </row>
    <row r="44" spans="2:5" ht="18.95" customHeight="1" x14ac:dyDescent="0.25">
      <c r="B44" s="265" t="s">
        <v>184</v>
      </c>
      <c r="C44" s="267">
        <v>79768</v>
      </c>
      <c r="D44" s="267">
        <v>147058</v>
      </c>
      <c r="E44" s="268">
        <v>784674</v>
      </c>
    </row>
    <row r="45" spans="2:5" ht="18.95" customHeight="1" x14ac:dyDescent="0.25">
      <c r="B45" s="218" t="s">
        <v>196</v>
      </c>
      <c r="C45" s="275">
        <v>38626880</v>
      </c>
      <c r="D45" s="275">
        <v>40172998</v>
      </c>
      <c r="E45" s="276">
        <v>32371441</v>
      </c>
    </row>
    <row r="46" spans="2:5" ht="18.95" customHeight="1" thickBot="1" x14ac:dyDescent="0.3">
      <c r="B46" s="218" t="s">
        <v>197</v>
      </c>
      <c r="C46" s="280">
        <v>54083080</v>
      </c>
      <c r="D46" s="280">
        <v>50525724</v>
      </c>
      <c r="E46" s="281">
        <v>60337713</v>
      </c>
    </row>
    <row r="47" spans="2:5" ht="15.75" thickTop="1" x14ac:dyDescent="0.25">
      <c r="B47"/>
      <c r="C47"/>
      <c r="D47"/>
    </row>
    <row r="48" spans="2:5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4" x14ac:dyDescent="0.25">
      <c r="B209"/>
      <c r="C209"/>
      <c r="D209"/>
    </row>
    <row r="210" spans="2:4" x14ac:dyDescent="0.25">
      <c r="B210"/>
      <c r="C210"/>
      <c r="D210"/>
    </row>
    <row r="211" spans="2:4" x14ac:dyDescent="0.25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3" spans="2:4" x14ac:dyDescent="0.25">
      <c r="B273"/>
      <c r="C273"/>
      <c r="D273"/>
    </row>
    <row r="274" spans="2:4" x14ac:dyDescent="0.25">
      <c r="B274"/>
      <c r="C274"/>
      <c r="D274"/>
    </row>
    <row r="275" spans="2:4" x14ac:dyDescent="0.25">
      <c r="B275"/>
      <c r="C275"/>
      <c r="D275"/>
    </row>
    <row r="276" spans="2:4" x14ac:dyDescent="0.25">
      <c r="B276"/>
      <c r="C276"/>
      <c r="D276"/>
    </row>
    <row r="277" spans="2:4" x14ac:dyDescent="0.25">
      <c r="B277"/>
      <c r="C277"/>
      <c r="D277"/>
    </row>
    <row r="278" spans="2:4" x14ac:dyDescent="0.25">
      <c r="B278"/>
      <c r="C278"/>
      <c r="D278"/>
    </row>
    <row r="279" spans="2:4" x14ac:dyDescent="0.25">
      <c r="B279"/>
      <c r="C279"/>
      <c r="D279"/>
    </row>
    <row r="280" spans="2:4" x14ac:dyDescent="0.25">
      <c r="B280"/>
      <c r="C280"/>
      <c r="D280"/>
    </row>
    <row r="281" spans="2:4" x14ac:dyDescent="0.25">
      <c r="B281"/>
      <c r="C281"/>
      <c r="D281"/>
    </row>
    <row r="282" spans="2:4" x14ac:dyDescent="0.25">
      <c r="B282"/>
      <c r="C282"/>
      <c r="D282"/>
    </row>
    <row r="283" spans="2:4" x14ac:dyDescent="0.25">
      <c r="B283"/>
      <c r="C283"/>
      <c r="D283"/>
    </row>
    <row r="284" spans="2:4" x14ac:dyDescent="0.25">
      <c r="B284"/>
      <c r="C284"/>
      <c r="D284"/>
    </row>
    <row r="285" spans="2:4" x14ac:dyDescent="0.25">
      <c r="B285"/>
      <c r="C285"/>
      <c r="D285"/>
    </row>
    <row r="286" spans="2:4" x14ac:dyDescent="0.25">
      <c r="B286"/>
      <c r="C286"/>
      <c r="D286"/>
    </row>
    <row r="287" spans="2:4" x14ac:dyDescent="0.25">
      <c r="B287"/>
      <c r="C287"/>
      <c r="D287"/>
    </row>
    <row r="288" spans="2:4" x14ac:dyDescent="0.25">
      <c r="B288"/>
      <c r="C288"/>
      <c r="D288"/>
    </row>
    <row r="289" spans="2:4" x14ac:dyDescent="0.25">
      <c r="B289"/>
      <c r="C289"/>
      <c r="D289"/>
    </row>
    <row r="290" spans="2:4" x14ac:dyDescent="0.25">
      <c r="B290"/>
      <c r="C290"/>
      <c r="D290"/>
    </row>
    <row r="291" spans="2:4" x14ac:dyDescent="0.25">
      <c r="B291"/>
      <c r="C291"/>
      <c r="D291"/>
    </row>
    <row r="292" spans="2:4" x14ac:dyDescent="0.25">
      <c r="B292"/>
      <c r="C292"/>
      <c r="D292"/>
    </row>
    <row r="293" spans="2:4" x14ac:dyDescent="0.25">
      <c r="B293"/>
      <c r="C293"/>
      <c r="D293"/>
    </row>
    <row r="294" spans="2:4" x14ac:dyDescent="0.25">
      <c r="B294"/>
      <c r="C294"/>
      <c r="D294"/>
    </row>
    <row r="295" spans="2:4" x14ac:dyDescent="0.25">
      <c r="B295"/>
      <c r="C295"/>
      <c r="D295"/>
    </row>
    <row r="296" spans="2:4" x14ac:dyDescent="0.25">
      <c r="B296"/>
      <c r="C296"/>
      <c r="D296"/>
    </row>
    <row r="297" spans="2:4" x14ac:dyDescent="0.25">
      <c r="B297"/>
      <c r="C297"/>
      <c r="D297"/>
    </row>
    <row r="298" spans="2:4" x14ac:dyDescent="0.25">
      <c r="B298"/>
      <c r="C298"/>
      <c r="D298"/>
    </row>
    <row r="299" spans="2:4" x14ac:dyDescent="0.25">
      <c r="B299"/>
      <c r="C299"/>
      <c r="D299"/>
    </row>
    <row r="300" spans="2:4" x14ac:dyDescent="0.25">
      <c r="B300"/>
      <c r="C300"/>
      <c r="D300"/>
    </row>
    <row r="301" spans="2:4" x14ac:dyDescent="0.25">
      <c r="B301"/>
      <c r="C301"/>
      <c r="D301"/>
    </row>
    <row r="302" spans="2:4" x14ac:dyDescent="0.25">
      <c r="B302"/>
      <c r="C302"/>
      <c r="D302"/>
    </row>
    <row r="303" spans="2:4" x14ac:dyDescent="0.25">
      <c r="B303"/>
      <c r="C303"/>
      <c r="D303"/>
    </row>
    <row r="304" spans="2:4" x14ac:dyDescent="0.25">
      <c r="B304"/>
      <c r="C304"/>
      <c r="D304"/>
    </row>
    <row r="305" spans="2:4" x14ac:dyDescent="0.25">
      <c r="B305"/>
      <c r="C305"/>
      <c r="D305"/>
    </row>
    <row r="306" spans="2:4" x14ac:dyDescent="0.25">
      <c r="B306"/>
      <c r="C306"/>
      <c r="D306"/>
    </row>
    <row r="307" spans="2:4" x14ac:dyDescent="0.25">
      <c r="B307"/>
      <c r="C307"/>
      <c r="D307"/>
    </row>
    <row r="308" spans="2:4" x14ac:dyDescent="0.25">
      <c r="B308"/>
      <c r="C308"/>
      <c r="D308"/>
    </row>
    <row r="309" spans="2:4" x14ac:dyDescent="0.25">
      <c r="B309"/>
      <c r="C309"/>
      <c r="D309"/>
    </row>
    <row r="310" spans="2:4" x14ac:dyDescent="0.25">
      <c r="B310"/>
      <c r="C310"/>
      <c r="D310"/>
    </row>
    <row r="311" spans="2:4" x14ac:dyDescent="0.25">
      <c r="B311"/>
      <c r="C311"/>
      <c r="D311"/>
    </row>
    <row r="312" spans="2:4" x14ac:dyDescent="0.25">
      <c r="B312"/>
      <c r="C312"/>
      <c r="D312"/>
    </row>
    <row r="313" spans="2:4" x14ac:dyDescent="0.25">
      <c r="B313"/>
      <c r="C313"/>
      <c r="D313"/>
    </row>
    <row r="314" spans="2:4" x14ac:dyDescent="0.25">
      <c r="B314"/>
      <c r="C314"/>
      <c r="D314"/>
    </row>
    <row r="315" spans="2:4" x14ac:dyDescent="0.25">
      <c r="B315"/>
      <c r="C315"/>
      <c r="D315"/>
    </row>
    <row r="316" spans="2:4" x14ac:dyDescent="0.25">
      <c r="B316"/>
      <c r="C316"/>
      <c r="D316"/>
    </row>
    <row r="317" spans="2:4" x14ac:dyDescent="0.25">
      <c r="B317"/>
      <c r="C317"/>
      <c r="D317"/>
    </row>
    <row r="318" spans="2:4" x14ac:dyDescent="0.25">
      <c r="B318"/>
      <c r="C318"/>
      <c r="D318"/>
    </row>
    <row r="319" spans="2:4" x14ac:dyDescent="0.25">
      <c r="B319"/>
      <c r="C319"/>
      <c r="D319"/>
    </row>
    <row r="320" spans="2:4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x14ac:dyDescent="0.25">
      <c r="B323"/>
      <c r="C323"/>
      <c r="D323"/>
    </row>
    <row r="324" spans="2:4" x14ac:dyDescent="0.25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x14ac:dyDescent="0.25">
      <c r="B331"/>
      <c r="C331"/>
      <c r="D331"/>
    </row>
    <row r="332" spans="2:4" x14ac:dyDescent="0.25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x14ac:dyDescent="0.25">
      <c r="B340"/>
      <c r="C340"/>
      <c r="D340"/>
    </row>
    <row r="341" spans="2:4" x14ac:dyDescent="0.25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x14ac:dyDescent="0.25">
      <c r="B349"/>
      <c r="C349"/>
      <c r="D349"/>
    </row>
    <row r="350" spans="2:4" x14ac:dyDescent="0.25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x14ac:dyDescent="0.25">
      <c r="B360"/>
      <c r="C360"/>
      <c r="D360"/>
    </row>
    <row r="361" spans="2:4" x14ac:dyDescent="0.25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  <c r="C462"/>
      <c r="D462"/>
    </row>
    <row r="463" spans="2:4" x14ac:dyDescent="0.25">
      <c r="B463"/>
      <c r="C463"/>
      <c r="D463"/>
    </row>
    <row r="464" spans="2:4" x14ac:dyDescent="0.25">
      <c r="B464"/>
      <c r="C464"/>
      <c r="D464"/>
    </row>
    <row r="465" spans="2:4" x14ac:dyDescent="0.25">
      <c r="B465"/>
      <c r="C465"/>
      <c r="D465"/>
    </row>
    <row r="466" spans="2:4" x14ac:dyDescent="0.25">
      <c r="B466"/>
      <c r="C466"/>
      <c r="D466"/>
    </row>
    <row r="467" spans="2:4" x14ac:dyDescent="0.25">
      <c r="B467"/>
      <c r="C467"/>
      <c r="D467"/>
    </row>
    <row r="468" spans="2:4" x14ac:dyDescent="0.25">
      <c r="B468"/>
      <c r="C468"/>
      <c r="D468"/>
    </row>
    <row r="469" spans="2:4" x14ac:dyDescent="0.25">
      <c r="B469"/>
      <c r="C469"/>
      <c r="D469"/>
    </row>
    <row r="470" spans="2:4" x14ac:dyDescent="0.25">
      <c r="B470"/>
      <c r="C470"/>
      <c r="D470"/>
    </row>
    <row r="471" spans="2:4" x14ac:dyDescent="0.25">
      <c r="B471"/>
      <c r="C471"/>
      <c r="D471"/>
    </row>
    <row r="472" spans="2:4" x14ac:dyDescent="0.25">
      <c r="B472"/>
      <c r="C472"/>
      <c r="D472"/>
    </row>
    <row r="473" spans="2:4" x14ac:dyDescent="0.25">
      <c r="B473"/>
      <c r="C473"/>
      <c r="D473"/>
    </row>
    <row r="474" spans="2:4" x14ac:dyDescent="0.25">
      <c r="B474"/>
      <c r="C474"/>
      <c r="D474"/>
    </row>
    <row r="475" spans="2:4" x14ac:dyDescent="0.25">
      <c r="B475"/>
      <c r="C475"/>
      <c r="D475"/>
    </row>
    <row r="476" spans="2:4" x14ac:dyDescent="0.25">
      <c r="B476"/>
      <c r="C476"/>
      <c r="D476"/>
    </row>
    <row r="477" spans="2:4" x14ac:dyDescent="0.25">
      <c r="B477"/>
      <c r="C477"/>
      <c r="D477"/>
    </row>
    <row r="478" spans="2:4" x14ac:dyDescent="0.25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x14ac:dyDescent="0.25">
      <c r="B494"/>
      <c r="C494"/>
      <c r="D494"/>
    </row>
    <row r="495" spans="2:4" x14ac:dyDescent="0.25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x14ac:dyDescent="0.25">
      <c r="B503"/>
      <c r="C503"/>
      <c r="D503"/>
    </row>
    <row r="504" spans="2:4" x14ac:dyDescent="0.25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  <c r="D506"/>
    </row>
    <row r="507" spans="2:4" x14ac:dyDescent="0.25">
      <c r="B507"/>
      <c r="C507"/>
      <c r="D507"/>
    </row>
    <row r="508" spans="2:4" x14ac:dyDescent="0.25">
      <c r="B508"/>
      <c r="C508"/>
      <c r="D508"/>
    </row>
    <row r="509" spans="2:4" x14ac:dyDescent="0.25">
      <c r="B509"/>
      <c r="C509"/>
      <c r="D509"/>
    </row>
    <row r="510" spans="2:4" x14ac:dyDescent="0.25">
      <c r="B510"/>
      <c r="C510"/>
      <c r="D510"/>
    </row>
    <row r="511" spans="2:4" x14ac:dyDescent="0.25">
      <c r="B511"/>
      <c r="C511"/>
      <c r="D511"/>
    </row>
    <row r="512" spans="2:4" x14ac:dyDescent="0.25">
      <c r="B512"/>
      <c r="C512"/>
      <c r="D512"/>
    </row>
    <row r="513" spans="2:4" x14ac:dyDescent="0.25">
      <c r="B513"/>
      <c r="C513"/>
      <c r="D513"/>
    </row>
    <row r="514" spans="2:4" x14ac:dyDescent="0.25">
      <c r="B514"/>
      <c r="C514"/>
      <c r="D514"/>
    </row>
    <row r="515" spans="2:4" x14ac:dyDescent="0.25">
      <c r="B515"/>
      <c r="C515"/>
      <c r="D515"/>
    </row>
    <row r="516" spans="2:4" x14ac:dyDescent="0.25">
      <c r="B516"/>
      <c r="C516"/>
      <c r="D516"/>
    </row>
    <row r="517" spans="2:4" x14ac:dyDescent="0.25">
      <c r="B517"/>
      <c r="C517"/>
      <c r="D517"/>
    </row>
    <row r="518" spans="2:4" x14ac:dyDescent="0.25">
      <c r="B518"/>
      <c r="C518"/>
      <c r="D518"/>
    </row>
    <row r="519" spans="2:4" x14ac:dyDescent="0.25">
      <c r="B519"/>
      <c r="C519"/>
      <c r="D519"/>
    </row>
    <row r="520" spans="2:4" x14ac:dyDescent="0.25">
      <c r="B520"/>
      <c r="C520"/>
      <c r="D520"/>
    </row>
    <row r="521" spans="2:4" x14ac:dyDescent="0.25">
      <c r="B521"/>
      <c r="C521"/>
      <c r="D521"/>
    </row>
    <row r="522" spans="2:4" x14ac:dyDescent="0.25">
      <c r="B522"/>
      <c r="C522"/>
      <c r="D522"/>
    </row>
    <row r="523" spans="2:4" x14ac:dyDescent="0.25">
      <c r="B523"/>
      <c r="C523"/>
      <c r="D523"/>
    </row>
    <row r="524" spans="2:4" x14ac:dyDescent="0.25">
      <c r="B524"/>
      <c r="C524"/>
      <c r="D524"/>
    </row>
    <row r="525" spans="2:4" x14ac:dyDescent="0.25">
      <c r="B525"/>
      <c r="C525"/>
      <c r="D525"/>
    </row>
    <row r="526" spans="2:4" x14ac:dyDescent="0.25">
      <c r="B526"/>
      <c r="C526"/>
      <c r="D526"/>
    </row>
    <row r="527" spans="2:4" x14ac:dyDescent="0.25">
      <c r="B527"/>
      <c r="C527"/>
      <c r="D527"/>
    </row>
    <row r="528" spans="2:4" x14ac:dyDescent="0.25">
      <c r="B528"/>
      <c r="C528"/>
      <c r="D528"/>
    </row>
    <row r="529" spans="2:4" x14ac:dyDescent="0.25">
      <c r="B529"/>
      <c r="C529"/>
      <c r="D529"/>
    </row>
    <row r="530" spans="2:4" x14ac:dyDescent="0.25">
      <c r="B530"/>
      <c r="C530"/>
      <c r="D530"/>
    </row>
    <row r="531" spans="2:4" x14ac:dyDescent="0.25">
      <c r="B531"/>
      <c r="C531"/>
      <c r="D531"/>
    </row>
    <row r="532" spans="2:4" x14ac:dyDescent="0.25">
      <c r="B532"/>
      <c r="C532"/>
      <c r="D532"/>
    </row>
    <row r="533" spans="2:4" x14ac:dyDescent="0.25">
      <c r="B533"/>
      <c r="C533"/>
      <c r="D533"/>
    </row>
    <row r="534" spans="2:4" x14ac:dyDescent="0.25">
      <c r="B534"/>
      <c r="C534"/>
      <c r="D534"/>
    </row>
    <row r="535" spans="2:4" x14ac:dyDescent="0.25">
      <c r="B535"/>
      <c r="C535"/>
      <c r="D535"/>
    </row>
    <row r="536" spans="2:4" x14ac:dyDescent="0.25">
      <c r="B536"/>
      <c r="C536"/>
      <c r="D536"/>
    </row>
    <row r="537" spans="2:4" x14ac:dyDescent="0.25">
      <c r="B537"/>
      <c r="C537"/>
      <c r="D537"/>
    </row>
    <row r="538" spans="2:4" x14ac:dyDescent="0.25">
      <c r="B538"/>
      <c r="C538"/>
      <c r="D538"/>
    </row>
    <row r="539" spans="2:4" x14ac:dyDescent="0.25">
      <c r="B539"/>
      <c r="C539"/>
      <c r="D539"/>
    </row>
    <row r="540" spans="2:4" x14ac:dyDescent="0.25">
      <c r="B540"/>
      <c r="C540"/>
      <c r="D540"/>
    </row>
    <row r="541" spans="2:4" x14ac:dyDescent="0.25">
      <c r="B541"/>
      <c r="C541"/>
      <c r="D541"/>
    </row>
    <row r="542" spans="2:4" x14ac:dyDescent="0.25">
      <c r="B542"/>
      <c r="C542"/>
      <c r="D542"/>
    </row>
    <row r="543" spans="2:4" x14ac:dyDescent="0.25">
      <c r="B543"/>
      <c r="C543"/>
      <c r="D543"/>
    </row>
    <row r="544" spans="2:4" x14ac:dyDescent="0.25">
      <c r="B544"/>
      <c r="C544"/>
      <c r="D544"/>
    </row>
    <row r="545" spans="2:4" x14ac:dyDescent="0.25">
      <c r="B545"/>
      <c r="C545"/>
      <c r="D545"/>
    </row>
    <row r="546" spans="2:4" x14ac:dyDescent="0.25">
      <c r="B546"/>
      <c r="C546"/>
      <c r="D546"/>
    </row>
    <row r="547" spans="2:4" x14ac:dyDescent="0.25">
      <c r="B547"/>
      <c r="C547"/>
      <c r="D547"/>
    </row>
    <row r="548" spans="2:4" x14ac:dyDescent="0.25">
      <c r="B548"/>
      <c r="C548"/>
      <c r="D548"/>
    </row>
    <row r="549" spans="2:4" x14ac:dyDescent="0.25">
      <c r="B549"/>
      <c r="C549"/>
      <c r="D549"/>
    </row>
    <row r="550" spans="2:4" x14ac:dyDescent="0.25">
      <c r="B550"/>
      <c r="C550"/>
      <c r="D550"/>
    </row>
    <row r="551" spans="2:4" x14ac:dyDescent="0.25">
      <c r="B551"/>
      <c r="C551"/>
      <c r="D551"/>
    </row>
    <row r="552" spans="2:4" x14ac:dyDescent="0.25">
      <c r="B552"/>
      <c r="C552"/>
      <c r="D552"/>
    </row>
    <row r="553" spans="2:4" x14ac:dyDescent="0.25">
      <c r="B553"/>
      <c r="C553"/>
      <c r="D553"/>
    </row>
    <row r="554" spans="2:4" x14ac:dyDescent="0.25">
      <c r="B554"/>
      <c r="C554"/>
      <c r="D554"/>
    </row>
    <row r="555" spans="2:4" x14ac:dyDescent="0.25">
      <c r="B555"/>
      <c r="C555"/>
      <c r="D555"/>
    </row>
    <row r="556" spans="2:4" x14ac:dyDescent="0.25">
      <c r="B556"/>
      <c r="C556"/>
      <c r="D556"/>
    </row>
    <row r="557" spans="2:4" x14ac:dyDescent="0.25">
      <c r="B557"/>
      <c r="C557"/>
      <c r="D557"/>
    </row>
    <row r="558" spans="2:4" x14ac:dyDescent="0.25">
      <c r="B558"/>
      <c r="C558"/>
      <c r="D558"/>
    </row>
    <row r="559" spans="2:4" x14ac:dyDescent="0.25">
      <c r="B559"/>
      <c r="C559"/>
      <c r="D559"/>
    </row>
    <row r="560" spans="2:4" x14ac:dyDescent="0.25">
      <c r="B560"/>
      <c r="C560"/>
      <c r="D560"/>
    </row>
    <row r="561" spans="2:4" x14ac:dyDescent="0.25">
      <c r="B561"/>
      <c r="C561"/>
      <c r="D561"/>
    </row>
    <row r="562" spans="2:4" x14ac:dyDescent="0.25">
      <c r="B562"/>
      <c r="C562"/>
      <c r="D562"/>
    </row>
    <row r="563" spans="2:4" x14ac:dyDescent="0.25">
      <c r="B563"/>
      <c r="C563"/>
      <c r="D563"/>
    </row>
    <row r="564" spans="2:4" x14ac:dyDescent="0.25">
      <c r="B564"/>
      <c r="C564"/>
      <c r="D564"/>
    </row>
    <row r="565" spans="2:4" x14ac:dyDescent="0.25">
      <c r="B565"/>
      <c r="C565"/>
      <c r="D565"/>
    </row>
    <row r="566" spans="2:4" x14ac:dyDescent="0.25">
      <c r="B566"/>
      <c r="C566"/>
      <c r="D566"/>
    </row>
    <row r="567" spans="2:4" x14ac:dyDescent="0.25">
      <c r="B567"/>
      <c r="C567"/>
      <c r="D567"/>
    </row>
    <row r="568" spans="2:4" x14ac:dyDescent="0.25">
      <c r="B568"/>
      <c r="C568"/>
      <c r="D568"/>
    </row>
    <row r="569" spans="2:4" x14ac:dyDescent="0.25">
      <c r="B569"/>
      <c r="C569"/>
      <c r="D569"/>
    </row>
    <row r="570" spans="2:4" x14ac:dyDescent="0.25">
      <c r="B570"/>
      <c r="C570"/>
      <c r="D570"/>
    </row>
    <row r="571" spans="2:4" x14ac:dyDescent="0.25">
      <c r="B571"/>
      <c r="C571"/>
      <c r="D571"/>
    </row>
    <row r="572" spans="2:4" x14ac:dyDescent="0.25">
      <c r="B572"/>
      <c r="C572"/>
      <c r="D572"/>
    </row>
    <row r="573" spans="2:4" x14ac:dyDescent="0.25">
      <c r="B573"/>
      <c r="C573"/>
      <c r="D573"/>
    </row>
    <row r="574" spans="2:4" x14ac:dyDescent="0.25">
      <c r="B574"/>
      <c r="C574"/>
      <c r="D574"/>
    </row>
    <row r="575" spans="2:4" x14ac:dyDescent="0.25">
      <c r="B575"/>
      <c r="C575"/>
      <c r="D575"/>
    </row>
    <row r="576" spans="2:4" x14ac:dyDescent="0.25">
      <c r="B576"/>
      <c r="C576"/>
      <c r="D576"/>
    </row>
    <row r="577" spans="2:4" x14ac:dyDescent="0.25">
      <c r="B577"/>
      <c r="C577"/>
      <c r="D577"/>
    </row>
    <row r="578" spans="2:4" x14ac:dyDescent="0.25">
      <c r="B578"/>
      <c r="C578"/>
      <c r="D578"/>
    </row>
    <row r="579" spans="2:4" x14ac:dyDescent="0.25">
      <c r="B579"/>
      <c r="C579"/>
      <c r="D579"/>
    </row>
    <row r="580" spans="2:4" x14ac:dyDescent="0.25">
      <c r="B580"/>
      <c r="C580"/>
      <c r="D580"/>
    </row>
    <row r="581" spans="2:4" x14ac:dyDescent="0.25">
      <c r="B581"/>
      <c r="C581"/>
      <c r="D581"/>
    </row>
    <row r="582" spans="2:4" x14ac:dyDescent="0.25">
      <c r="B582"/>
      <c r="C582"/>
      <c r="D582"/>
    </row>
    <row r="583" spans="2:4" x14ac:dyDescent="0.25">
      <c r="B583"/>
      <c r="C583"/>
      <c r="D583"/>
    </row>
    <row r="584" spans="2:4" x14ac:dyDescent="0.25">
      <c r="B584"/>
      <c r="C584"/>
      <c r="D584"/>
    </row>
    <row r="585" spans="2:4" x14ac:dyDescent="0.25">
      <c r="B585"/>
      <c r="C585"/>
      <c r="D585"/>
    </row>
    <row r="586" spans="2:4" x14ac:dyDescent="0.25">
      <c r="B586"/>
      <c r="C586"/>
      <c r="D586"/>
    </row>
    <row r="587" spans="2:4" x14ac:dyDescent="0.25">
      <c r="B587"/>
      <c r="C587"/>
      <c r="D587"/>
    </row>
    <row r="588" spans="2:4" x14ac:dyDescent="0.25">
      <c r="B588"/>
      <c r="C588"/>
      <c r="D588"/>
    </row>
    <row r="589" spans="2:4" x14ac:dyDescent="0.25">
      <c r="B589"/>
      <c r="C589"/>
      <c r="D589"/>
    </row>
    <row r="590" spans="2:4" x14ac:dyDescent="0.25">
      <c r="B590"/>
      <c r="C590"/>
      <c r="D590"/>
    </row>
    <row r="591" spans="2:4" x14ac:dyDescent="0.25">
      <c r="B591"/>
      <c r="C591"/>
      <c r="D591"/>
    </row>
    <row r="592" spans="2:4" x14ac:dyDescent="0.25">
      <c r="B592"/>
      <c r="C592"/>
      <c r="D592"/>
    </row>
    <row r="593" spans="2:4" x14ac:dyDescent="0.25">
      <c r="B593"/>
      <c r="C593"/>
      <c r="D593"/>
    </row>
    <row r="594" spans="2:4" x14ac:dyDescent="0.25">
      <c r="B594"/>
      <c r="C594"/>
      <c r="D594"/>
    </row>
    <row r="595" spans="2:4" x14ac:dyDescent="0.25">
      <c r="B595"/>
      <c r="C595"/>
      <c r="D595"/>
    </row>
    <row r="596" spans="2:4" x14ac:dyDescent="0.25">
      <c r="B596"/>
      <c r="C596"/>
      <c r="D596"/>
    </row>
    <row r="597" spans="2:4" x14ac:dyDescent="0.25">
      <c r="B597"/>
      <c r="C597"/>
      <c r="D597"/>
    </row>
    <row r="598" spans="2:4" x14ac:dyDescent="0.25">
      <c r="B598"/>
      <c r="C598"/>
      <c r="D598"/>
    </row>
    <row r="599" spans="2:4" x14ac:dyDescent="0.25">
      <c r="B599"/>
      <c r="C599"/>
      <c r="D599"/>
    </row>
    <row r="600" spans="2:4" x14ac:dyDescent="0.25">
      <c r="B600"/>
      <c r="C600"/>
      <c r="D600"/>
    </row>
    <row r="601" spans="2:4" x14ac:dyDescent="0.25">
      <c r="B601"/>
      <c r="C601"/>
      <c r="D601"/>
    </row>
    <row r="602" spans="2:4" x14ac:dyDescent="0.25">
      <c r="B602"/>
      <c r="C602"/>
      <c r="D602"/>
    </row>
    <row r="603" spans="2:4" x14ac:dyDescent="0.25">
      <c r="B603"/>
      <c r="C603"/>
      <c r="D603"/>
    </row>
    <row r="604" spans="2:4" x14ac:dyDescent="0.25">
      <c r="B604"/>
      <c r="C604"/>
      <c r="D604"/>
    </row>
    <row r="605" spans="2:4" x14ac:dyDescent="0.25">
      <c r="B605"/>
      <c r="C605"/>
      <c r="D605"/>
    </row>
    <row r="606" spans="2:4" x14ac:dyDescent="0.25">
      <c r="B606"/>
      <c r="C606"/>
      <c r="D606"/>
    </row>
    <row r="607" spans="2:4" x14ac:dyDescent="0.25">
      <c r="B607"/>
      <c r="C607"/>
      <c r="D607"/>
    </row>
    <row r="608" spans="2:4" x14ac:dyDescent="0.25">
      <c r="B608"/>
      <c r="C608"/>
      <c r="D608"/>
    </row>
    <row r="609" spans="2:4" x14ac:dyDescent="0.25">
      <c r="B609"/>
      <c r="C609"/>
      <c r="D609"/>
    </row>
    <row r="610" spans="2:4" x14ac:dyDescent="0.25">
      <c r="B610"/>
      <c r="C610"/>
      <c r="D610"/>
    </row>
    <row r="611" spans="2:4" x14ac:dyDescent="0.25">
      <c r="B611"/>
      <c r="C611"/>
      <c r="D611"/>
    </row>
    <row r="612" spans="2:4" x14ac:dyDescent="0.25">
      <c r="B612"/>
      <c r="C612"/>
      <c r="D612"/>
    </row>
    <row r="613" spans="2:4" x14ac:dyDescent="0.25">
      <c r="B613"/>
      <c r="C613"/>
      <c r="D613"/>
    </row>
    <row r="614" spans="2:4" x14ac:dyDescent="0.25">
      <c r="B614"/>
      <c r="C614"/>
      <c r="D614"/>
    </row>
    <row r="615" spans="2:4" x14ac:dyDescent="0.25">
      <c r="B615"/>
      <c r="C615"/>
      <c r="D615"/>
    </row>
    <row r="616" spans="2:4" x14ac:dyDescent="0.25">
      <c r="B616"/>
      <c r="C616"/>
      <c r="D616"/>
    </row>
    <row r="617" spans="2:4" x14ac:dyDescent="0.25">
      <c r="B617"/>
      <c r="C617"/>
      <c r="D617"/>
    </row>
    <row r="618" spans="2:4" x14ac:dyDescent="0.25">
      <c r="B618"/>
      <c r="C618"/>
      <c r="D618"/>
    </row>
    <row r="619" spans="2:4" x14ac:dyDescent="0.25">
      <c r="B619"/>
      <c r="C619"/>
      <c r="D619"/>
    </row>
    <row r="620" spans="2:4" x14ac:dyDescent="0.25">
      <c r="B620"/>
      <c r="C620"/>
      <c r="D620"/>
    </row>
    <row r="621" spans="2:4" x14ac:dyDescent="0.25">
      <c r="B621"/>
      <c r="C621"/>
      <c r="D621"/>
    </row>
    <row r="622" spans="2:4" x14ac:dyDescent="0.25">
      <c r="B622"/>
      <c r="C622"/>
      <c r="D622"/>
    </row>
    <row r="623" spans="2:4" x14ac:dyDescent="0.25">
      <c r="B623"/>
      <c r="C623"/>
      <c r="D623"/>
    </row>
    <row r="624" spans="2:4" x14ac:dyDescent="0.25">
      <c r="B624"/>
      <c r="C624"/>
      <c r="D624"/>
    </row>
    <row r="625" spans="2:4" x14ac:dyDescent="0.25">
      <c r="B625"/>
      <c r="C625"/>
      <c r="D625"/>
    </row>
    <row r="626" spans="2:4" x14ac:dyDescent="0.25">
      <c r="B626"/>
      <c r="C626"/>
      <c r="D626"/>
    </row>
    <row r="627" spans="2:4" x14ac:dyDescent="0.25">
      <c r="B627"/>
      <c r="C627"/>
      <c r="D627"/>
    </row>
    <row r="628" spans="2:4" x14ac:dyDescent="0.25">
      <c r="B628"/>
      <c r="C628"/>
      <c r="D628"/>
    </row>
    <row r="629" spans="2:4" x14ac:dyDescent="0.25">
      <c r="B629"/>
      <c r="C629"/>
      <c r="D629"/>
    </row>
    <row r="630" spans="2:4" x14ac:dyDescent="0.25">
      <c r="B630"/>
      <c r="C630"/>
      <c r="D630"/>
    </row>
    <row r="631" spans="2:4" x14ac:dyDescent="0.25">
      <c r="B631"/>
      <c r="C631"/>
      <c r="D631"/>
    </row>
    <row r="632" spans="2:4" x14ac:dyDescent="0.25">
      <c r="B632"/>
      <c r="C632"/>
      <c r="D632"/>
    </row>
    <row r="633" spans="2:4" x14ac:dyDescent="0.25">
      <c r="B633"/>
      <c r="C633"/>
      <c r="D633"/>
    </row>
    <row r="634" spans="2:4" x14ac:dyDescent="0.25">
      <c r="B634"/>
      <c r="C634"/>
      <c r="D634"/>
    </row>
    <row r="635" spans="2:4" x14ac:dyDescent="0.25">
      <c r="B635"/>
      <c r="C635"/>
      <c r="D635"/>
    </row>
    <row r="636" spans="2:4" x14ac:dyDescent="0.25">
      <c r="B636"/>
      <c r="C636"/>
      <c r="D636"/>
    </row>
    <row r="637" spans="2:4" x14ac:dyDescent="0.25">
      <c r="B637"/>
      <c r="C637"/>
      <c r="D637"/>
    </row>
    <row r="638" spans="2:4" x14ac:dyDescent="0.25">
      <c r="B638"/>
      <c r="C638"/>
      <c r="D638"/>
    </row>
    <row r="639" spans="2:4" x14ac:dyDescent="0.25">
      <c r="B639"/>
      <c r="C639"/>
      <c r="D639"/>
    </row>
    <row r="640" spans="2:4" x14ac:dyDescent="0.25">
      <c r="B640"/>
      <c r="C640"/>
      <c r="D640"/>
    </row>
    <row r="641" spans="2:4" x14ac:dyDescent="0.25">
      <c r="B641"/>
      <c r="C641"/>
      <c r="D641"/>
    </row>
    <row r="642" spans="2:4" x14ac:dyDescent="0.25">
      <c r="B642"/>
      <c r="C642"/>
      <c r="D642"/>
    </row>
    <row r="643" spans="2:4" x14ac:dyDescent="0.25">
      <c r="B643"/>
      <c r="C643"/>
      <c r="D643"/>
    </row>
    <row r="644" spans="2:4" x14ac:dyDescent="0.25">
      <c r="B644"/>
      <c r="C644"/>
      <c r="D644"/>
    </row>
    <row r="645" spans="2:4" x14ac:dyDescent="0.25">
      <c r="B645"/>
      <c r="C645"/>
      <c r="D645"/>
    </row>
    <row r="646" spans="2:4" x14ac:dyDescent="0.25">
      <c r="B646"/>
      <c r="C646"/>
      <c r="D646"/>
    </row>
    <row r="647" spans="2:4" x14ac:dyDescent="0.25">
      <c r="B647"/>
      <c r="C647"/>
      <c r="D647"/>
    </row>
    <row r="648" spans="2:4" x14ac:dyDescent="0.25">
      <c r="B648"/>
      <c r="C648"/>
      <c r="D648"/>
    </row>
    <row r="649" spans="2:4" x14ac:dyDescent="0.25">
      <c r="B649"/>
      <c r="C649"/>
      <c r="D649"/>
    </row>
    <row r="650" spans="2:4" x14ac:dyDescent="0.25">
      <c r="B650"/>
      <c r="C650"/>
      <c r="D650"/>
    </row>
    <row r="651" spans="2:4" x14ac:dyDescent="0.25">
      <c r="B651"/>
      <c r="C651"/>
      <c r="D651"/>
    </row>
    <row r="652" spans="2:4" x14ac:dyDescent="0.25">
      <c r="B652"/>
      <c r="C652"/>
      <c r="D652"/>
    </row>
    <row r="653" spans="2:4" x14ac:dyDescent="0.25">
      <c r="B653"/>
      <c r="C653"/>
      <c r="D653"/>
    </row>
    <row r="654" spans="2:4" x14ac:dyDescent="0.25">
      <c r="B654"/>
      <c r="C654"/>
      <c r="D654"/>
    </row>
    <row r="655" spans="2:4" x14ac:dyDescent="0.25">
      <c r="B655"/>
      <c r="C655"/>
      <c r="D655"/>
    </row>
    <row r="656" spans="2:4" x14ac:dyDescent="0.25">
      <c r="B656"/>
      <c r="C656"/>
      <c r="D656"/>
    </row>
    <row r="657" spans="2:4" x14ac:dyDescent="0.25">
      <c r="B657"/>
      <c r="C657"/>
      <c r="D657"/>
    </row>
    <row r="658" spans="2:4" x14ac:dyDescent="0.25">
      <c r="B658"/>
      <c r="C658"/>
      <c r="D658"/>
    </row>
    <row r="659" spans="2:4" x14ac:dyDescent="0.25">
      <c r="B659"/>
      <c r="C659"/>
      <c r="D659"/>
    </row>
    <row r="660" spans="2:4" x14ac:dyDescent="0.25">
      <c r="B660"/>
      <c r="C660"/>
      <c r="D660"/>
    </row>
    <row r="661" spans="2:4" x14ac:dyDescent="0.25">
      <c r="B661"/>
      <c r="C661"/>
      <c r="D661"/>
    </row>
    <row r="662" spans="2:4" x14ac:dyDescent="0.25">
      <c r="B662"/>
      <c r="C662"/>
      <c r="D662"/>
    </row>
    <row r="663" spans="2:4" x14ac:dyDescent="0.25">
      <c r="B663"/>
      <c r="C663"/>
      <c r="D663"/>
    </row>
    <row r="664" spans="2:4" x14ac:dyDescent="0.25">
      <c r="B664"/>
      <c r="C664"/>
      <c r="D664"/>
    </row>
    <row r="665" spans="2:4" x14ac:dyDescent="0.25">
      <c r="B665"/>
      <c r="C665"/>
      <c r="D665"/>
    </row>
    <row r="666" spans="2:4" x14ac:dyDescent="0.25">
      <c r="B666"/>
      <c r="C666"/>
      <c r="D666"/>
    </row>
    <row r="667" spans="2:4" x14ac:dyDescent="0.25">
      <c r="B667"/>
      <c r="C667"/>
      <c r="D667"/>
    </row>
    <row r="668" spans="2:4" x14ac:dyDescent="0.25">
      <c r="B668"/>
      <c r="C668"/>
      <c r="D668"/>
    </row>
    <row r="669" spans="2:4" x14ac:dyDescent="0.25">
      <c r="B669"/>
      <c r="C669"/>
      <c r="D669"/>
    </row>
    <row r="670" spans="2:4" x14ac:dyDescent="0.25">
      <c r="B670"/>
      <c r="C670"/>
      <c r="D670"/>
    </row>
    <row r="671" spans="2:4" x14ac:dyDescent="0.25">
      <c r="B671"/>
      <c r="C671"/>
      <c r="D671"/>
    </row>
    <row r="672" spans="2:4" x14ac:dyDescent="0.25">
      <c r="B672"/>
      <c r="C672"/>
      <c r="D672"/>
    </row>
    <row r="673" spans="2:4" x14ac:dyDescent="0.25">
      <c r="B673"/>
      <c r="C673"/>
      <c r="D673"/>
    </row>
    <row r="674" spans="2:4" x14ac:dyDescent="0.25">
      <c r="B674"/>
      <c r="C674"/>
      <c r="D674"/>
    </row>
    <row r="675" spans="2:4" x14ac:dyDescent="0.25">
      <c r="B675"/>
      <c r="C675"/>
      <c r="D675"/>
    </row>
    <row r="676" spans="2:4" x14ac:dyDescent="0.25">
      <c r="B676"/>
      <c r="C676"/>
      <c r="D676"/>
    </row>
    <row r="677" spans="2:4" x14ac:dyDescent="0.25">
      <c r="B677"/>
      <c r="C677"/>
      <c r="D677"/>
    </row>
    <row r="678" spans="2:4" x14ac:dyDescent="0.25">
      <c r="B678"/>
      <c r="C678"/>
      <c r="D678"/>
    </row>
    <row r="679" spans="2:4" x14ac:dyDescent="0.25">
      <c r="B679"/>
      <c r="C679"/>
      <c r="D679"/>
    </row>
    <row r="680" spans="2:4" x14ac:dyDescent="0.25">
      <c r="B680"/>
      <c r="C680"/>
      <c r="D680"/>
    </row>
    <row r="681" spans="2:4" x14ac:dyDescent="0.25">
      <c r="B681"/>
      <c r="C681"/>
      <c r="D681"/>
    </row>
    <row r="682" spans="2:4" x14ac:dyDescent="0.25">
      <c r="B682"/>
      <c r="C682"/>
      <c r="D682"/>
    </row>
    <row r="683" spans="2:4" x14ac:dyDescent="0.25">
      <c r="B683"/>
      <c r="C683"/>
      <c r="D683"/>
    </row>
    <row r="684" spans="2:4" x14ac:dyDescent="0.25">
      <c r="B684"/>
      <c r="C684"/>
      <c r="D684"/>
    </row>
    <row r="685" spans="2:4" x14ac:dyDescent="0.25">
      <c r="B685"/>
      <c r="C685"/>
      <c r="D685"/>
    </row>
    <row r="686" spans="2:4" x14ac:dyDescent="0.25">
      <c r="B686"/>
      <c r="C686"/>
      <c r="D686"/>
    </row>
    <row r="687" spans="2:4" x14ac:dyDescent="0.25">
      <c r="B687"/>
      <c r="C687"/>
      <c r="D687"/>
    </row>
    <row r="688" spans="2:4" x14ac:dyDescent="0.25">
      <c r="B688"/>
      <c r="C688"/>
      <c r="D688"/>
    </row>
    <row r="689" spans="2:4" x14ac:dyDescent="0.25">
      <c r="B689"/>
      <c r="C689"/>
      <c r="D689"/>
    </row>
    <row r="690" spans="2:4" x14ac:dyDescent="0.25">
      <c r="B690"/>
      <c r="C690"/>
      <c r="D690"/>
    </row>
    <row r="691" spans="2:4" x14ac:dyDescent="0.25">
      <c r="B691"/>
      <c r="C691"/>
      <c r="D691"/>
    </row>
    <row r="692" spans="2:4" x14ac:dyDescent="0.25">
      <c r="B692"/>
      <c r="C692"/>
      <c r="D692"/>
    </row>
    <row r="693" spans="2:4" x14ac:dyDescent="0.25">
      <c r="B693"/>
      <c r="C693"/>
      <c r="D693"/>
    </row>
    <row r="694" spans="2:4" x14ac:dyDescent="0.25">
      <c r="B694"/>
      <c r="C694"/>
      <c r="D694"/>
    </row>
    <row r="695" spans="2:4" x14ac:dyDescent="0.25">
      <c r="B695"/>
      <c r="C695"/>
      <c r="D695"/>
    </row>
    <row r="696" spans="2:4" x14ac:dyDescent="0.25">
      <c r="B696"/>
      <c r="C696"/>
      <c r="D696"/>
    </row>
    <row r="697" spans="2:4" x14ac:dyDescent="0.25">
      <c r="B697"/>
      <c r="C697"/>
      <c r="D697"/>
    </row>
    <row r="698" spans="2:4" x14ac:dyDescent="0.25">
      <c r="B698"/>
      <c r="C698"/>
      <c r="D698"/>
    </row>
    <row r="699" spans="2:4" x14ac:dyDescent="0.25">
      <c r="B699"/>
      <c r="C699"/>
      <c r="D699"/>
    </row>
    <row r="700" spans="2:4" x14ac:dyDescent="0.25">
      <c r="B700"/>
      <c r="C700"/>
      <c r="D700"/>
    </row>
    <row r="701" spans="2:4" x14ac:dyDescent="0.25">
      <c r="B701"/>
      <c r="C701"/>
      <c r="D701"/>
    </row>
    <row r="702" spans="2:4" x14ac:dyDescent="0.25">
      <c r="B702"/>
      <c r="C702"/>
      <c r="D702"/>
    </row>
    <row r="703" spans="2:4" x14ac:dyDescent="0.25">
      <c r="B703"/>
      <c r="C703"/>
      <c r="D703"/>
    </row>
    <row r="704" spans="2:4" x14ac:dyDescent="0.25">
      <c r="B704"/>
      <c r="C704"/>
      <c r="D704"/>
    </row>
    <row r="705" spans="2:4" x14ac:dyDescent="0.25">
      <c r="B705"/>
      <c r="C705"/>
      <c r="D705"/>
    </row>
    <row r="706" spans="2:4" x14ac:dyDescent="0.25">
      <c r="B706"/>
      <c r="C706"/>
      <c r="D706"/>
    </row>
    <row r="707" spans="2:4" x14ac:dyDescent="0.25">
      <c r="B707"/>
      <c r="C707"/>
      <c r="D707"/>
    </row>
    <row r="708" spans="2:4" x14ac:dyDescent="0.25">
      <c r="B708"/>
      <c r="C708"/>
      <c r="D708"/>
    </row>
    <row r="709" spans="2:4" x14ac:dyDescent="0.25">
      <c r="B709"/>
      <c r="C709"/>
      <c r="D709"/>
    </row>
    <row r="710" spans="2:4" x14ac:dyDescent="0.25">
      <c r="B710"/>
      <c r="C710"/>
      <c r="D710"/>
    </row>
    <row r="711" spans="2:4" x14ac:dyDescent="0.25">
      <c r="B711"/>
      <c r="C711"/>
      <c r="D711"/>
    </row>
    <row r="712" spans="2:4" x14ac:dyDescent="0.25">
      <c r="B712"/>
      <c r="C712"/>
      <c r="D712"/>
    </row>
    <row r="713" spans="2:4" x14ac:dyDescent="0.25">
      <c r="B713"/>
      <c r="C713"/>
      <c r="D713"/>
    </row>
    <row r="714" spans="2:4" x14ac:dyDescent="0.25">
      <c r="B714"/>
      <c r="C714"/>
      <c r="D714"/>
    </row>
    <row r="715" spans="2:4" x14ac:dyDescent="0.25">
      <c r="B715"/>
      <c r="C715"/>
      <c r="D715"/>
    </row>
    <row r="716" spans="2:4" x14ac:dyDescent="0.25">
      <c r="B716"/>
      <c r="C716"/>
      <c r="D716"/>
    </row>
    <row r="717" spans="2:4" x14ac:dyDescent="0.25">
      <c r="B717"/>
      <c r="C717"/>
      <c r="D717"/>
    </row>
    <row r="718" spans="2:4" x14ac:dyDescent="0.25">
      <c r="B718"/>
      <c r="C718"/>
      <c r="D718"/>
    </row>
    <row r="719" spans="2:4" x14ac:dyDescent="0.25">
      <c r="B719"/>
      <c r="C719"/>
      <c r="D719"/>
    </row>
    <row r="720" spans="2:4" x14ac:dyDescent="0.25">
      <c r="B720"/>
      <c r="C720"/>
      <c r="D720"/>
    </row>
    <row r="721" spans="2:4" x14ac:dyDescent="0.25">
      <c r="B721"/>
      <c r="C721"/>
      <c r="D721"/>
    </row>
    <row r="722" spans="2:4" x14ac:dyDescent="0.25">
      <c r="B722"/>
      <c r="C722"/>
      <c r="D722"/>
    </row>
    <row r="723" spans="2:4" x14ac:dyDescent="0.25">
      <c r="B723"/>
      <c r="C723"/>
      <c r="D723"/>
    </row>
    <row r="724" spans="2:4" x14ac:dyDescent="0.25">
      <c r="B724"/>
      <c r="C724"/>
      <c r="D724"/>
    </row>
    <row r="725" spans="2:4" x14ac:dyDescent="0.25">
      <c r="B725"/>
      <c r="C725"/>
      <c r="D725"/>
    </row>
    <row r="726" spans="2:4" x14ac:dyDescent="0.25">
      <c r="B726"/>
      <c r="C726"/>
      <c r="D726"/>
    </row>
    <row r="727" spans="2:4" x14ac:dyDescent="0.25">
      <c r="B727"/>
      <c r="C727"/>
      <c r="D727"/>
    </row>
    <row r="728" spans="2:4" x14ac:dyDescent="0.25">
      <c r="B728"/>
      <c r="C728"/>
      <c r="D728"/>
    </row>
    <row r="729" spans="2:4" x14ac:dyDescent="0.25">
      <c r="B729"/>
      <c r="C729"/>
      <c r="D729"/>
    </row>
    <row r="730" spans="2:4" x14ac:dyDescent="0.25">
      <c r="B730"/>
      <c r="C730"/>
      <c r="D730"/>
    </row>
    <row r="731" spans="2:4" x14ac:dyDescent="0.25">
      <c r="B731"/>
      <c r="C731"/>
      <c r="D731"/>
    </row>
    <row r="732" spans="2:4" x14ac:dyDescent="0.25">
      <c r="B732"/>
      <c r="C732"/>
      <c r="D732"/>
    </row>
    <row r="733" spans="2:4" x14ac:dyDescent="0.25">
      <c r="B733"/>
      <c r="C733"/>
      <c r="D733"/>
    </row>
    <row r="734" spans="2:4" x14ac:dyDescent="0.25">
      <c r="B734"/>
      <c r="C734"/>
      <c r="D734"/>
    </row>
    <row r="735" spans="2:4" x14ac:dyDescent="0.25">
      <c r="B735"/>
      <c r="C735"/>
      <c r="D735"/>
    </row>
    <row r="736" spans="2:4" x14ac:dyDescent="0.25">
      <c r="B736"/>
      <c r="C736"/>
      <c r="D736"/>
    </row>
    <row r="737" spans="2:4" x14ac:dyDescent="0.25">
      <c r="B737"/>
      <c r="C737"/>
      <c r="D737"/>
    </row>
    <row r="738" spans="2:4" x14ac:dyDescent="0.25">
      <c r="B738"/>
      <c r="C738"/>
      <c r="D738"/>
    </row>
    <row r="739" spans="2:4" x14ac:dyDescent="0.25">
      <c r="B739"/>
      <c r="C739"/>
      <c r="D739"/>
    </row>
    <row r="740" spans="2:4" x14ac:dyDescent="0.25">
      <c r="B740"/>
      <c r="C740"/>
      <c r="D740"/>
    </row>
    <row r="741" spans="2:4" x14ac:dyDescent="0.25">
      <c r="B741"/>
      <c r="C741"/>
      <c r="D741"/>
    </row>
    <row r="742" spans="2:4" x14ac:dyDescent="0.25">
      <c r="B742"/>
      <c r="C742"/>
      <c r="D742"/>
    </row>
    <row r="743" spans="2:4" x14ac:dyDescent="0.25">
      <c r="B743"/>
      <c r="C743"/>
      <c r="D743"/>
    </row>
    <row r="744" spans="2:4" x14ac:dyDescent="0.25">
      <c r="B744"/>
      <c r="C744"/>
      <c r="D744"/>
    </row>
    <row r="745" spans="2:4" x14ac:dyDescent="0.25">
      <c r="B745"/>
      <c r="C745"/>
      <c r="D745"/>
    </row>
    <row r="746" spans="2:4" x14ac:dyDescent="0.25">
      <c r="B746"/>
      <c r="C746"/>
      <c r="D746"/>
    </row>
    <row r="747" spans="2:4" x14ac:dyDescent="0.25">
      <c r="B747"/>
      <c r="C747"/>
      <c r="D747"/>
    </row>
    <row r="748" spans="2:4" x14ac:dyDescent="0.25">
      <c r="B748"/>
      <c r="C748"/>
      <c r="D748"/>
    </row>
    <row r="749" spans="2:4" x14ac:dyDescent="0.25">
      <c r="B749"/>
      <c r="C749"/>
      <c r="D749"/>
    </row>
    <row r="750" spans="2:4" x14ac:dyDescent="0.25">
      <c r="B750"/>
      <c r="C750"/>
      <c r="D750"/>
    </row>
    <row r="751" spans="2:4" x14ac:dyDescent="0.25">
      <c r="B751"/>
      <c r="C751"/>
      <c r="D751"/>
    </row>
    <row r="752" spans="2:4" x14ac:dyDescent="0.25">
      <c r="B752"/>
      <c r="C752"/>
      <c r="D752"/>
    </row>
    <row r="753" spans="2:4" x14ac:dyDescent="0.25">
      <c r="B753"/>
      <c r="C753"/>
      <c r="D753"/>
    </row>
    <row r="754" spans="2:4" x14ac:dyDescent="0.25">
      <c r="B754"/>
      <c r="C754"/>
      <c r="D754"/>
    </row>
    <row r="755" spans="2:4" x14ac:dyDescent="0.25">
      <c r="B755"/>
      <c r="C755"/>
      <c r="D755"/>
    </row>
    <row r="756" spans="2:4" x14ac:dyDescent="0.25">
      <c r="B756"/>
      <c r="C756"/>
      <c r="D756"/>
    </row>
    <row r="757" spans="2:4" x14ac:dyDescent="0.25">
      <c r="B757"/>
      <c r="C757"/>
      <c r="D757"/>
    </row>
    <row r="758" spans="2:4" x14ac:dyDescent="0.25">
      <c r="B758"/>
      <c r="C758"/>
      <c r="D758"/>
    </row>
    <row r="759" spans="2:4" x14ac:dyDescent="0.25">
      <c r="B759"/>
      <c r="C759"/>
      <c r="D759"/>
    </row>
    <row r="760" spans="2:4" x14ac:dyDescent="0.25">
      <c r="B760"/>
      <c r="C760"/>
      <c r="D760"/>
    </row>
    <row r="761" spans="2:4" x14ac:dyDescent="0.25">
      <c r="B761"/>
      <c r="C761"/>
      <c r="D761"/>
    </row>
    <row r="762" spans="2:4" x14ac:dyDescent="0.25">
      <c r="B762"/>
      <c r="C762"/>
      <c r="D762"/>
    </row>
    <row r="763" spans="2:4" x14ac:dyDescent="0.25">
      <c r="B763"/>
      <c r="C763"/>
      <c r="D763"/>
    </row>
    <row r="764" spans="2:4" x14ac:dyDescent="0.25">
      <c r="B764"/>
      <c r="C764"/>
      <c r="D764"/>
    </row>
    <row r="765" spans="2:4" x14ac:dyDescent="0.25">
      <c r="B765"/>
      <c r="C765"/>
      <c r="D765"/>
    </row>
    <row r="766" spans="2:4" x14ac:dyDescent="0.25">
      <c r="B766"/>
      <c r="C766"/>
      <c r="D766"/>
    </row>
    <row r="767" spans="2:4" x14ac:dyDescent="0.25">
      <c r="B767"/>
      <c r="C767"/>
      <c r="D767"/>
    </row>
    <row r="768" spans="2:4" x14ac:dyDescent="0.25">
      <c r="B768"/>
      <c r="C768"/>
      <c r="D768"/>
    </row>
    <row r="769" spans="2:4" x14ac:dyDescent="0.25">
      <c r="B769"/>
      <c r="C769"/>
      <c r="D769"/>
    </row>
    <row r="770" spans="2:4" x14ac:dyDescent="0.25">
      <c r="B770"/>
      <c r="C770"/>
      <c r="D770"/>
    </row>
    <row r="771" spans="2:4" x14ac:dyDescent="0.25">
      <c r="B771"/>
      <c r="C771"/>
      <c r="D771"/>
    </row>
    <row r="772" spans="2:4" x14ac:dyDescent="0.25">
      <c r="B772"/>
      <c r="C772"/>
      <c r="D772"/>
    </row>
    <row r="773" spans="2:4" x14ac:dyDescent="0.25">
      <c r="B773"/>
      <c r="C773"/>
      <c r="D773"/>
    </row>
    <row r="774" spans="2:4" x14ac:dyDescent="0.25">
      <c r="B774"/>
      <c r="C774"/>
      <c r="D774"/>
    </row>
    <row r="775" spans="2:4" x14ac:dyDescent="0.25">
      <c r="B775"/>
      <c r="C775"/>
      <c r="D775"/>
    </row>
    <row r="776" spans="2:4" x14ac:dyDescent="0.25">
      <c r="B776"/>
      <c r="C776"/>
      <c r="D776"/>
    </row>
    <row r="777" spans="2:4" x14ac:dyDescent="0.25">
      <c r="B777"/>
      <c r="C777"/>
      <c r="D777"/>
    </row>
    <row r="778" spans="2:4" x14ac:dyDescent="0.25">
      <c r="B778"/>
      <c r="C778"/>
      <c r="D778"/>
    </row>
    <row r="779" spans="2:4" x14ac:dyDescent="0.25">
      <c r="B779"/>
      <c r="C779"/>
      <c r="D779"/>
    </row>
    <row r="780" spans="2:4" x14ac:dyDescent="0.25">
      <c r="B780"/>
      <c r="C780"/>
      <c r="D780"/>
    </row>
    <row r="781" spans="2:4" x14ac:dyDescent="0.25">
      <c r="B781"/>
      <c r="C781"/>
      <c r="D781"/>
    </row>
    <row r="782" spans="2:4" x14ac:dyDescent="0.25">
      <c r="B782"/>
      <c r="C782"/>
      <c r="D782"/>
    </row>
    <row r="783" spans="2:4" x14ac:dyDescent="0.25">
      <c r="B783"/>
      <c r="C783"/>
      <c r="D783"/>
    </row>
    <row r="784" spans="2:4" x14ac:dyDescent="0.25">
      <c r="B784"/>
      <c r="C784"/>
      <c r="D784"/>
    </row>
    <row r="785" spans="2:4" x14ac:dyDescent="0.25">
      <c r="B785"/>
      <c r="C785"/>
      <c r="D785"/>
    </row>
    <row r="786" spans="2:4" x14ac:dyDescent="0.25">
      <c r="B786"/>
      <c r="C786"/>
      <c r="D786"/>
    </row>
    <row r="787" spans="2:4" x14ac:dyDescent="0.25">
      <c r="B787"/>
      <c r="C787"/>
      <c r="D787"/>
    </row>
    <row r="788" spans="2:4" x14ac:dyDescent="0.25">
      <c r="B788"/>
      <c r="C788"/>
      <c r="D788"/>
    </row>
    <row r="789" spans="2:4" x14ac:dyDescent="0.25">
      <c r="B789"/>
      <c r="C789"/>
      <c r="D789"/>
    </row>
    <row r="790" spans="2:4" x14ac:dyDescent="0.25">
      <c r="B790"/>
      <c r="C790"/>
      <c r="D790"/>
    </row>
    <row r="791" spans="2:4" x14ac:dyDescent="0.25">
      <c r="B791"/>
      <c r="C791"/>
      <c r="D791"/>
    </row>
    <row r="792" spans="2:4" x14ac:dyDescent="0.25">
      <c r="B792"/>
      <c r="C792"/>
      <c r="D792"/>
    </row>
    <row r="793" spans="2:4" x14ac:dyDescent="0.25">
      <c r="B793"/>
      <c r="C793"/>
      <c r="D793"/>
    </row>
    <row r="794" spans="2:4" x14ac:dyDescent="0.25">
      <c r="B794"/>
      <c r="C794"/>
      <c r="D794"/>
    </row>
    <row r="795" spans="2:4" x14ac:dyDescent="0.25">
      <c r="B795"/>
      <c r="C795"/>
      <c r="D795"/>
    </row>
    <row r="796" spans="2:4" x14ac:dyDescent="0.25">
      <c r="B796"/>
      <c r="C796"/>
      <c r="D796"/>
    </row>
    <row r="797" spans="2:4" x14ac:dyDescent="0.25">
      <c r="B797"/>
      <c r="C797"/>
      <c r="D797"/>
    </row>
    <row r="798" spans="2:4" x14ac:dyDescent="0.25">
      <c r="B798"/>
      <c r="C798"/>
      <c r="D798"/>
    </row>
    <row r="799" spans="2:4" x14ac:dyDescent="0.25">
      <c r="B799"/>
      <c r="C799"/>
      <c r="D799"/>
    </row>
    <row r="800" spans="2:4" x14ac:dyDescent="0.25">
      <c r="B800"/>
      <c r="C800"/>
      <c r="D800"/>
    </row>
    <row r="801" spans="2:4" x14ac:dyDescent="0.25">
      <c r="B801"/>
      <c r="C801"/>
      <c r="D801"/>
    </row>
    <row r="802" spans="2:4" x14ac:dyDescent="0.25">
      <c r="B802"/>
      <c r="C802"/>
      <c r="D802"/>
    </row>
    <row r="803" spans="2:4" x14ac:dyDescent="0.25">
      <c r="B803"/>
      <c r="C803"/>
      <c r="D803"/>
    </row>
    <row r="804" spans="2:4" x14ac:dyDescent="0.25">
      <c r="B804"/>
      <c r="C804"/>
      <c r="D804"/>
    </row>
    <row r="805" spans="2:4" x14ac:dyDescent="0.25">
      <c r="B805"/>
      <c r="C805"/>
      <c r="D805"/>
    </row>
    <row r="806" spans="2:4" x14ac:dyDescent="0.25">
      <c r="B806"/>
      <c r="C806"/>
      <c r="D806"/>
    </row>
    <row r="807" spans="2:4" x14ac:dyDescent="0.25">
      <c r="B807"/>
      <c r="C807"/>
      <c r="D807"/>
    </row>
    <row r="808" spans="2:4" x14ac:dyDescent="0.25">
      <c r="B808"/>
      <c r="C808"/>
      <c r="D808"/>
    </row>
    <row r="809" spans="2:4" x14ac:dyDescent="0.25">
      <c r="B809"/>
      <c r="C809"/>
      <c r="D809"/>
    </row>
    <row r="810" spans="2:4" x14ac:dyDescent="0.25">
      <c r="B810"/>
      <c r="C810"/>
      <c r="D810"/>
    </row>
    <row r="811" spans="2:4" x14ac:dyDescent="0.25">
      <c r="B811"/>
      <c r="C811"/>
      <c r="D811"/>
    </row>
    <row r="812" spans="2:4" x14ac:dyDescent="0.25">
      <c r="B812"/>
      <c r="C812"/>
      <c r="D812"/>
    </row>
    <row r="813" spans="2:4" x14ac:dyDescent="0.25">
      <c r="B813"/>
      <c r="C813"/>
      <c r="D813"/>
    </row>
    <row r="814" spans="2:4" x14ac:dyDescent="0.25">
      <c r="B814"/>
      <c r="C814"/>
      <c r="D814"/>
    </row>
    <row r="815" spans="2:4" x14ac:dyDescent="0.25">
      <c r="B815"/>
      <c r="C815"/>
      <c r="D815"/>
    </row>
    <row r="816" spans="2:4" x14ac:dyDescent="0.25">
      <c r="B816"/>
      <c r="C816"/>
      <c r="D816"/>
    </row>
    <row r="817" spans="2:4" x14ac:dyDescent="0.25">
      <c r="B817"/>
      <c r="C817"/>
      <c r="D817"/>
    </row>
    <row r="818" spans="2:4" x14ac:dyDescent="0.25">
      <c r="B818"/>
      <c r="C818"/>
      <c r="D818"/>
    </row>
    <row r="819" spans="2:4" x14ac:dyDescent="0.25">
      <c r="B819"/>
      <c r="C819"/>
      <c r="D819"/>
    </row>
    <row r="820" spans="2:4" x14ac:dyDescent="0.25">
      <c r="B820"/>
      <c r="C820"/>
      <c r="D820"/>
    </row>
    <row r="821" spans="2:4" x14ac:dyDescent="0.25">
      <c r="B821"/>
      <c r="C821"/>
      <c r="D821"/>
    </row>
    <row r="822" spans="2:4" x14ac:dyDescent="0.25">
      <c r="B822"/>
      <c r="C822"/>
      <c r="D822"/>
    </row>
    <row r="823" spans="2:4" x14ac:dyDescent="0.25">
      <c r="B823"/>
      <c r="C823"/>
      <c r="D823"/>
    </row>
    <row r="824" spans="2:4" x14ac:dyDescent="0.25">
      <c r="B824"/>
      <c r="C824"/>
      <c r="D824"/>
    </row>
    <row r="825" spans="2:4" x14ac:dyDescent="0.25">
      <c r="B825"/>
      <c r="C825"/>
      <c r="D825"/>
    </row>
    <row r="826" spans="2:4" x14ac:dyDescent="0.25">
      <c r="B826"/>
      <c r="C826"/>
      <c r="D826"/>
    </row>
    <row r="827" spans="2:4" x14ac:dyDescent="0.25">
      <c r="B827"/>
      <c r="C827"/>
      <c r="D827"/>
    </row>
    <row r="828" spans="2:4" x14ac:dyDescent="0.25">
      <c r="B828"/>
      <c r="C828"/>
      <c r="D828"/>
    </row>
    <row r="829" spans="2:4" x14ac:dyDescent="0.25">
      <c r="B829"/>
      <c r="C829"/>
      <c r="D829"/>
    </row>
    <row r="830" spans="2:4" x14ac:dyDescent="0.25">
      <c r="B830"/>
      <c r="C830"/>
      <c r="D830"/>
    </row>
    <row r="831" spans="2:4" x14ac:dyDescent="0.25">
      <c r="B831"/>
      <c r="C831"/>
      <c r="D831"/>
    </row>
    <row r="832" spans="2:4" x14ac:dyDescent="0.25">
      <c r="B832"/>
      <c r="C832"/>
      <c r="D832"/>
    </row>
    <row r="833" spans="2:4" x14ac:dyDescent="0.25">
      <c r="B833"/>
      <c r="C833"/>
      <c r="D833"/>
    </row>
    <row r="834" spans="2:4" x14ac:dyDescent="0.25">
      <c r="B834"/>
      <c r="C834"/>
      <c r="D834"/>
    </row>
    <row r="835" spans="2:4" x14ac:dyDescent="0.25">
      <c r="B835"/>
      <c r="C835"/>
      <c r="D835"/>
    </row>
    <row r="836" spans="2:4" x14ac:dyDescent="0.25">
      <c r="B836"/>
      <c r="C836"/>
      <c r="D836"/>
    </row>
    <row r="837" spans="2:4" x14ac:dyDescent="0.25">
      <c r="B837"/>
      <c r="C837"/>
      <c r="D837"/>
    </row>
    <row r="838" spans="2:4" x14ac:dyDescent="0.25">
      <c r="B838"/>
      <c r="C838"/>
      <c r="D838"/>
    </row>
    <row r="839" spans="2:4" x14ac:dyDescent="0.25">
      <c r="B839"/>
      <c r="C839"/>
      <c r="D839"/>
    </row>
    <row r="840" spans="2:4" x14ac:dyDescent="0.25">
      <c r="B840"/>
      <c r="C840"/>
      <c r="D840"/>
    </row>
    <row r="841" spans="2:4" x14ac:dyDescent="0.25">
      <c r="B841"/>
      <c r="C841"/>
      <c r="D841"/>
    </row>
    <row r="842" spans="2:4" x14ac:dyDescent="0.25">
      <c r="B842"/>
      <c r="C842"/>
      <c r="D842"/>
    </row>
    <row r="843" spans="2:4" x14ac:dyDescent="0.25">
      <c r="B843"/>
      <c r="C843"/>
      <c r="D843"/>
    </row>
    <row r="844" spans="2:4" x14ac:dyDescent="0.25">
      <c r="B844"/>
      <c r="C844"/>
      <c r="D844"/>
    </row>
    <row r="845" spans="2:4" x14ac:dyDescent="0.25">
      <c r="B845"/>
      <c r="C845"/>
      <c r="D845"/>
    </row>
    <row r="846" spans="2:4" x14ac:dyDescent="0.25">
      <c r="B846"/>
      <c r="C846"/>
      <c r="D846"/>
    </row>
    <row r="847" spans="2:4" x14ac:dyDescent="0.25">
      <c r="B847"/>
      <c r="C847"/>
      <c r="D847"/>
    </row>
    <row r="848" spans="2:4" x14ac:dyDescent="0.25">
      <c r="B848"/>
      <c r="C848"/>
      <c r="D848"/>
    </row>
    <row r="849" spans="2:4" x14ac:dyDescent="0.25">
      <c r="B849"/>
      <c r="C849"/>
      <c r="D849"/>
    </row>
    <row r="850" spans="2:4" x14ac:dyDescent="0.25">
      <c r="B850"/>
      <c r="C850"/>
      <c r="D850"/>
    </row>
    <row r="851" spans="2:4" x14ac:dyDescent="0.25">
      <c r="B851"/>
      <c r="C851"/>
      <c r="D851"/>
    </row>
    <row r="852" spans="2:4" x14ac:dyDescent="0.25">
      <c r="B852"/>
      <c r="C852"/>
      <c r="D852"/>
    </row>
    <row r="853" spans="2:4" x14ac:dyDescent="0.25">
      <c r="B853"/>
      <c r="C853"/>
      <c r="D853"/>
    </row>
    <row r="854" spans="2:4" x14ac:dyDescent="0.25">
      <c r="B854"/>
      <c r="C854"/>
      <c r="D854"/>
    </row>
    <row r="855" spans="2:4" x14ac:dyDescent="0.25">
      <c r="B855"/>
      <c r="C855"/>
      <c r="D855"/>
    </row>
    <row r="856" spans="2:4" x14ac:dyDescent="0.25">
      <c r="B856"/>
      <c r="C856"/>
      <c r="D856"/>
    </row>
    <row r="857" spans="2:4" x14ac:dyDescent="0.25">
      <c r="B857"/>
      <c r="C857"/>
      <c r="D857"/>
    </row>
    <row r="858" spans="2:4" x14ac:dyDescent="0.25">
      <c r="B858"/>
      <c r="C858"/>
      <c r="D858"/>
    </row>
    <row r="859" spans="2:4" x14ac:dyDescent="0.25">
      <c r="B859"/>
      <c r="C859"/>
      <c r="D859"/>
    </row>
    <row r="860" spans="2:4" x14ac:dyDescent="0.25">
      <c r="B860"/>
      <c r="C860"/>
      <c r="D860"/>
    </row>
    <row r="861" spans="2:4" x14ac:dyDescent="0.25">
      <c r="B861"/>
      <c r="C861"/>
      <c r="D861"/>
    </row>
    <row r="862" spans="2:4" x14ac:dyDescent="0.25">
      <c r="B862"/>
      <c r="C862"/>
      <c r="D862"/>
    </row>
    <row r="863" spans="2:4" x14ac:dyDescent="0.25">
      <c r="B863"/>
      <c r="C863"/>
      <c r="D863"/>
    </row>
    <row r="864" spans="2:4" x14ac:dyDescent="0.25">
      <c r="B864"/>
      <c r="C864"/>
      <c r="D864"/>
    </row>
    <row r="865" spans="2:4" x14ac:dyDescent="0.25">
      <c r="B865"/>
      <c r="C865"/>
      <c r="D865"/>
    </row>
    <row r="866" spans="2:4" x14ac:dyDescent="0.25">
      <c r="B866"/>
      <c r="C866"/>
      <c r="D866"/>
    </row>
    <row r="867" spans="2:4" x14ac:dyDescent="0.25">
      <c r="B867"/>
      <c r="C867"/>
      <c r="D867"/>
    </row>
    <row r="868" spans="2:4" x14ac:dyDescent="0.25">
      <c r="B868"/>
      <c r="C868"/>
      <c r="D868"/>
    </row>
    <row r="869" spans="2:4" x14ac:dyDescent="0.25">
      <c r="B869"/>
      <c r="C869"/>
      <c r="D869"/>
    </row>
    <row r="870" spans="2:4" x14ac:dyDescent="0.25">
      <c r="B870"/>
      <c r="C870"/>
      <c r="D870"/>
    </row>
    <row r="871" spans="2:4" x14ac:dyDescent="0.25">
      <c r="B871"/>
      <c r="C871"/>
      <c r="D871"/>
    </row>
    <row r="872" spans="2:4" x14ac:dyDescent="0.25">
      <c r="B872"/>
      <c r="C872"/>
      <c r="D872"/>
    </row>
    <row r="873" spans="2:4" x14ac:dyDescent="0.25">
      <c r="B873"/>
      <c r="C873"/>
      <c r="D873"/>
    </row>
    <row r="874" spans="2:4" x14ac:dyDescent="0.25">
      <c r="B874"/>
      <c r="C874"/>
      <c r="D874"/>
    </row>
    <row r="875" spans="2:4" x14ac:dyDescent="0.25">
      <c r="B875"/>
      <c r="C875"/>
      <c r="D875"/>
    </row>
    <row r="876" spans="2:4" x14ac:dyDescent="0.25">
      <c r="B876"/>
      <c r="C876"/>
      <c r="D876"/>
    </row>
    <row r="877" spans="2:4" x14ac:dyDescent="0.25">
      <c r="B877"/>
      <c r="C877"/>
      <c r="D877"/>
    </row>
    <row r="878" spans="2:4" x14ac:dyDescent="0.25">
      <c r="B878"/>
      <c r="C878"/>
      <c r="D878"/>
    </row>
    <row r="879" spans="2:4" x14ac:dyDescent="0.25">
      <c r="B879"/>
      <c r="C879"/>
      <c r="D879"/>
    </row>
    <row r="880" spans="2:4" x14ac:dyDescent="0.25">
      <c r="B880"/>
      <c r="C880"/>
      <c r="D880"/>
    </row>
    <row r="881" spans="2:4" x14ac:dyDescent="0.25">
      <c r="B881"/>
      <c r="C881"/>
      <c r="D881"/>
    </row>
    <row r="882" spans="2:4" x14ac:dyDescent="0.25">
      <c r="B882"/>
      <c r="C882"/>
      <c r="D882"/>
    </row>
    <row r="883" spans="2:4" x14ac:dyDescent="0.25">
      <c r="B883"/>
      <c r="C883"/>
      <c r="D883"/>
    </row>
    <row r="884" spans="2:4" x14ac:dyDescent="0.25">
      <c r="B884"/>
      <c r="C884"/>
      <c r="D884"/>
    </row>
    <row r="885" spans="2:4" x14ac:dyDescent="0.25">
      <c r="B885"/>
      <c r="C885"/>
      <c r="D885"/>
    </row>
    <row r="886" spans="2:4" x14ac:dyDescent="0.25">
      <c r="B886"/>
      <c r="C886"/>
      <c r="D886"/>
    </row>
    <row r="887" spans="2:4" x14ac:dyDescent="0.25">
      <c r="B887"/>
      <c r="C887"/>
      <c r="D887"/>
    </row>
    <row r="888" spans="2:4" x14ac:dyDescent="0.25">
      <c r="B888"/>
      <c r="C888"/>
      <c r="D888"/>
    </row>
    <row r="889" spans="2:4" x14ac:dyDescent="0.25">
      <c r="B889"/>
      <c r="C889"/>
      <c r="D889"/>
    </row>
    <row r="890" spans="2:4" x14ac:dyDescent="0.25">
      <c r="B890"/>
      <c r="C890"/>
      <c r="D890"/>
    </row>
    <row r="891" spans="2:4" x14ac:dyDescent="0.25">
      <c r="B891"/>
      <c r="C891"/>
      <c r="D891"/>
    </row>
    <row r="892" spans="2:4" x14ac:dyDescent="0.25">
      <c r="B892"/>
      <c r="C892"/>
      <c r="D892"/>
    </row>
    <row r="893" spans="2:4" x14ac:dyDescent="0.25">
      <c r="B893"/>
      <c r="C893"/>
      <c r="D893"/>
    </row>
    <row r="894" spans="2:4" x14ac:dyDescent="0.25">
      <c r="B894"/>
      <c r="C894"/>
      <c r="D894"/>
    </row>
    <row r="895" spans="2:4" x14ac:dyDescent="0.25">
      <c r="B895"/>
      <c r="C895"/>
      <c r="D895"/>
    </row>
    <row r="896" spans="2:4" x14ac:dyDescent="0.25">
      <c r="B896"/>
      <c r="C896"/>
      <c r="D896"/>
    </row>
    <row r="897" spans="2:4" x14ac:dyDescent="0.25">
      <c r="B897"/>
      <c r="C897"/>
      <c r="D897"/>
    </row>
    <row r="898" spans="2:4" x14ac:dyDescent="0.25">
      <c r="B898"/>
      <c r="C898"/>
      <c r="D898"/>
    </row>
    <row r="899" spans="2:4" x14ac:dyDescent="0.25">
      <c r="B899"/>
      <c r="C899"/>
      <c r="D899"/>
    </row>
    <row r="900" spans="2:4" x14ac:dyDescent="0.25">
      <c r="B900"/>
      <c r="C900"/>
      <c r="D900"/>
    </row>
    <row r="901" spans="2:4" x14ac:dyDescent="0.25">
      <c r="B901"/>
      <c r="C901"/>
      <c r="D901"/>
    </row>
    <row r="902" spans="2:4" x14ac:dyDescent="0.25">
      <c r="B902"/>
      <c r="C902"/>
      <c r="D902"/>
    </row>
    <row r="903" spans="2:4" x14ac:dyDescent="0.25">
      <c r="B903"/>
      <c r="C903"/>
      <c r="D903"/>
    </row>
    <row r="904" spans="2:4" x14ac:dyDescent="0.25">
      <c r="B904"/>
      <c r="C904"/>
      <c r="D904"/>
    </row>
    <row r="905" spans="2:4" x14ac:dyDescent="0.25">
      <c r="B905"/>
      <c r="C905"/>
      <c r="D905"/>
    </row>
    <row r="906" spans="2:4" x14ac:dyDescent="0.25">
      <c r="B906"/>
      <c r="C906"/>
      <c r="D906"/>
    </row>
    <row r="907" spans="2:4" x14ac:dyDescent="0.25">
      <c r="B907"/>
      <c r="C907"/>
      <c r="D907"/>
    </row>
    <row r="908" spans="2:4" x14ac:dyDescent="0.25">
      <c r="B908"/>
      <c r="C908"/>
      <c r="D908"/>
    </row>
    <row r="909" spans="2:4" x14ac:dyDescent="0.25">
      <c r="B909"/>
      <c r="C909"/>
      <c r="D909"/>
    </row>
    <row r="910" spans="2:4" x14ac:dyDescent="0.25">
      <c r="B910"/>
      <c r="C910"/>
      <c r="D910"/>
    </row>
    <row r="911" spans="2:4" x14ac:dyDescent="0.25">
      <c r="B911"/>
      <c r="C911"/>
      <c r="D911"/>
    </row>
    <row r="912" spans="2:4" x14ac:dyDescent="0.25">
      <c r="B912"/>
      <c r="C912"/>
      <c r="D912"/>
    </row>
    <row r="913" spans="2:4" x14ac:dyDescent="0.25">
      <c r="B913"/>
      <c r="C913"/>
      <c r="D913"/>
    </row>
    <row r="914" spans="2:4" x14ac:dyDescent="0.25">
      <c r="B914"/>
      <c r="C914"/>
      <c r="D914"/>
    </row>
    <row r="915" spans="2:4" x14ac:dyDescent="0.25">
      <c r="B915"/>
      <c r="C915"/>
      <c r="D915"/>
    </row>
    <row r="916" spans="2:4" x14ac:dyDescent="0.25">
      <c r="B916"/>
      <c r="C916"/>
      <c r="D916"/>
    </row>
    <row r="917" spans="2:4" x14ac:dyDescent="0.25">
      <c r="B917"/>
      <c r="C917"/>
      <c r="D917"/>
    </row>
    <row r="918" spans="2:4" x14ac:dyDescent="0.25">
      <c r="B918"/>
      <c r="C918"/>
      <c r="D918"/>
    </row>
    <row r="919" spans="2:4" x14ac:dyDescent="0.25">
      <c r="B919"/>
      <c r="C919"/>
      <c r="D919"/>
    </row>
    <row r="920" spans="2:4" x14ac:dyDescent="0.25">
      <c r="B920"/>
      <c r="C920"/>
      <c r="D920"/>
    </row>
    <row r="921" spans="2:4" x14ac:dyDescent="0.25">
      <c r="B921"/>
      <c r="C921"/>
      <c r="D921"/>
    </row>
    <row r="922" spans="2:4" x14ac:dyDescent="0.25">
      <c r="B922"/>
      <c r="C922"/>
      <c r="D922"/>
    </row>
    <row r="923" spans="2:4" x14ac:dyDescent="0.25">
      <c r="B923"/>
      <c r="C923"/>
      <c r="D923"/>
    </row>
    <row r="924" spans="2:4" x14ac:dyDescent="0.25">
      <c r="B924"/>
      <c r="C924"/>
      <c r="D924"/>
    </row>
    <row r="925" spans="2:4" x14ac:dyDescent="0.25">
      <c r="B925"/>
      <c r="C925"/>
      <c r="D925"/>
    </row>
    <row r="926" spans="2:4" x14ac:dyDescent="0.25">
      <c r="B926"/>
      <c r="C926"/>
      <c r="D926"/>
    </row>
    <row r="927" spans="2:4" x14ac:dyDescent="0.25">
      <c r="B927"/>
      <c r="C927"/>
      <c r="D927"/>
    </row>
    <row r="928" spans="2:4" x14ac:dyDescent="0.25">
      <c r="B928"/>
      <c r="C928"/>
      <c r="D928"/>
    </row>
    <row r="929" spans="2:4" x14ac:dyDescent="0.25">
      <c r="B929"/>
      <c r="C929"/>
      <c r="D929"/>
    </row>
    <row r="930" spans="2:4" x14ac:dyDescent="0.25">
      <c r="B930"/>
      <c r="C930"/>
      <c r="D930"/>
    </row>
    <row r="931" spans="2:4" x14ac:dyDescent="0.25">
      <c r="B931"/>
      <c r="C931"/>
      <c r="D931"/>
    </row>
    <row r="932" spans="2:4" x14ac:dyDescent="0.25">
      <c r="B932"/>
      <c r="C932"/>
      <c r="D932"/>
    </row>
    <row r="933" spans="2:4" x14ac:dyDescent="0.25">
      <c r="B933"/>
      <c r="C933"/>
      <c r="D933"/>
    </row>
    <row r="934" spans="2:4" x14ac:dyDescent="0.25">
      <c r="B934"/>
      <c r="C934"/>
      <c r="D934"/>
    </row>
    <row r="935" spans="2:4" x14ac:dyDescent="0.25">
      <c r="B935"/>
      <c r="C935"/>
      <c r="D935"/>
    </row>
    <row r="936" spans="2:4" x14ac:dyDescent="0.25">
      <c r="B936"/>
      <c r="C936"/>
      <c r="D936"/>
    </row>
    <row r="937" spans="2:4" x14ac:dyDescent="0.25">
      <c r="B937"/>
      <c r="C937"/>
      <c r="D937"/>
    </row>
    <row r="938" spans="2:4" x14ac:dyDescent="0.25">
      <c r="B938"/>
      <c r="C938"/>
      <c r="D938"/>
    </row>
    <row r="939" spans="2:4" x14ac:dyDescent="0.25">
      <c r="B939"/>
      <c r="C939"/>
      <c r="D939"/>
    </row>
    <row r="940" spans="2:4" x14ac:dyDescent="0.25">
      <c r="B940"/>
      <c r="C940"/>
      <c r="D940"/>
    </row>
    <row r="941" spans="2:4" x14ac:dyDescent="0.25">
      <c r="B941"/>
      <c r="C941"/>
      <c r="D941"/>
    </row>
    <row r="942" spans="2:4" x14ac:dyDescent="0.25">
      <c r="B942"/>
      <c r="C942"/>
      <c r="D942"/>
    </row>
    <row r="943" spans="2:4" x14ac:dyDescent="0.25">
      <c r="B943"/>
      <c r="C943"/>
      <c r="D943"/>
    </row>
    <row r="944" spans="2:4" x14ac:dyDescent="0.25">
      <c r="B944"/>
      <c r="C944"/>
      <c r="D944"/>
    </row>
    <row r="945" spans="2:4" x14ac:dyDescent="0.25">
      <c r="B945"/>
      <c r="C945"/>
      <c r="D945"/>
    </row>
    <row r="946" spans="2:4" x14ac:dyDescent="0.25">
      <c r="B946"/>
      <c r="C946"/>
      <c r="D946"/>
    </row>
    <row r="947" spans="2:4" x14ac:dyDescent="0.25">
      <c r="B947"/>
      <c r="C947"/>
      <c r="D947"/>
    </row>
    <row r="948" spans="2:4" x14ac:dyDescent="0.25">
      <c r="B948"/>
      <c r="C948"/>
      <c r="D948"/>
    </row>
    <row r="949" spans="2:4" x14ac:dyDescent="0.25">
      <c r="B949"/>
      <c r="C949"/>
      <c r="D949"/>
    </row>
    <row r="950" spans="2:4" x14ac:dyDescent="0.25">
      <c r="B950"/>
      <c r="C950"/>
      <c r="D950"/>
    </row>
    <row r="951" spans="2:4" x14ac:dyDescent="0.25">
      <c r="B951"/>
      <c r="C951"/>
      <c r="D951"/>
    </row>
    <row r="952" spans="2:4" x14ac:dyDescent="0.25">
      <c r="B952"/>
      <c r="C952"/>
      <c r="D952"/>
    </row>
    <row r="953" spans="2:4" x14ac:dyDescent="0.25">
      <c r="B953"/>
      <c r="C953"/>
      <c r="D953"/>
    </row>
    <row r="954" spans="2:4" x14ac:dyDescent="0.25">
      <c r="B954"/>
      <c r="C954"/>
      <c r="D954"/>
    </row>
    <row r="955" spans="2:4" x14ac:dyDescent="0.25">
      <c r="B955"/>
      <c r="C955"/>
      <c r="D955"/>
    </row>
    <row r="956" spans="2:4" x14ac:dyDescent="0.25">
      <c r="B956"/>
      <c r="C956"/>
      <c r="D956"/>
    </row>
    <row r="957" spans="2:4" x14ac:dyDescent="0.25">
      <c r="B957"/>
      <c r="C957"/>
      <c r="D957"/>
    </row>
    <row r="958" spans="2:4" x14ac:dyDescent="0.25">
      <c r="B958"/>
      <c r="C958"/>
      <c r="D958"/>
    </row>
    <row r="959" spans="2:4" x14ac:dyDescent="0.25">
      <c r="B959"/>
      <c r="C959"/>
      <c r="D959"/>
    </row>
    <row r="960" spans="2:4" x14ac:dyDescent="0.25">
      <c r="B960"/>
      <c r="C960"/>
      <c r="D960"/>
    </row>
    <row r="961" spans="2:4" x14ac:dyDescent="0.25">
      <c r="B961"/>
      <c r="C961"/>
      <c r="D961"/>
    </row>
    <row r="962" spans="2:4" x14ac:dyDescent="0.25">
      <c r="B962"/>
      <c r="C962"/>
      <c r="D962"/>
    </row>
    <row r="963" spans="2:4" x14ac:dyDescent="0.25">
      <c r="B963"/>
      <c r="C963"/>
      <c r="D963"/>
    </row>
    <row r="964" spans="2:4" x14ac:dyDescent="0.25">
      <c r="B964"/>
      <c r="C964"/>
      <c r="D964"/>
    </row>
    <row r="965" spans="2:4" x14ac:dyDescent="0.25">
      <c r="B965"/>
      <c r="C965"/>
      <c r="D965"/>
    </row>
    <row r="966" spans="2:4" x14ac:dyDescent="0.25">
      <c r="B966"/>
      <c r="C966"/>
      <c r="D966"/>
    </row>
    <row r="967" spans="2:4" x14ac:dyDescent="0.25">
      <c r="B967"/>
      <c r="C967"/>
      <c r="D967"/>
    </row>
    <row r="968" spans="2:4" x14ac:dyDescent="0.25">
      <c r="B968"/>
      <c r="C968"/>
      <c r="D968"/>
    </row>
    <row r="969" spans="2:4" x14ac:dyDescent="0.25">
      <c r="B969"/>
      <c r="C969"/>
      <c r="D969"/>
    </row>
    <row r="970" spans="2:4" x14ac:dyDescent="0.25">
      <c r="B970"/>
      <c r="C970"/>
      <c r="D970"/>
    </row>
    <row r="971" spans="2:4" x14ac:dyDescent="0.25">
      <c r="B971"/>
      <c r="C971"/>
      <c r="D971"/>
    </row>
    <row r="972" spans="2:4" x14ac:dyDescent="0.25">
      <c r="B972"/>
      <c r="C972"/>
      <c r="D972"/>
    </row>
    <row r="973" spans="2:4" x14ac:dyDescent="0.25">
      <c r="B973"/>
      <c r="C973"/>
      <c r="D973"/>
    </row>
    <row r="974" spans="2:4" x14ac:dyDescent="0.25">
      <c r="B974"/>
      <c r="C974"/>
      <c r="D974"/>
    </row>
    <row r="975" spans="2:4" x14ac:dyDescent="0.25">
      <c r="B975"/>
      <c r="C975"/>
      <c r="D975"/>
    </row>
    <row r="976" spans="2:4" x14ac:dyDescent="0.25">
      <c r="B976"/>
      <c r="C976"/>
      <c r="D976"/>
    </row>
    <row r="977" spans="2:4" x14ac:dyDescent="0.25">
      <c r="B977"/>
      <c r="C977"/>
      <c r="D977"/>
    </row>
    <row r="978" spans="2:4" x14ac:dyDescent="0.25">
      <c r="B978"/>
      <c r="C978"/>
      <c r="D978"/>
    </row>
    <row r="979" spans="2:4" x14ac:dyDescent="0.25">
      <c r="B979"/>
      <c r="C979"/>
      <c r="D979"/>
    </row>
    <row r="980" spans="2:4" x14ac:dyDescent="0.25">
      <c r="B980"/>
      <c r="C980"/>
      <c r="D980"/>
    </row>
    <row r="981" spans="2:4" x14ac:dyDescent="0.25">
      <c r="B981"/>
      <c r="C981"/>
      <c r="D981"/>
    </row>
    <row r="982" spans="2:4" x14ac:dyDescent="0.25">
      <c r="B982"/>
      <c r="C982"/>
      <c r="D982"/>
    </row>
    <row r="983" spans="2:4" x14ac:dyDescent="0.25">
      <c r="B983"/>
      <c r="C983"/>
      <c r="D983"/>
    </row>
    <row r="984" spans="2:4" x14ac:dyDescent="0.25">
      <c r="B984"/>
      <c r="C984"/>
      <c r="D984"/>
    </row>
    <row r="985" spans="2:4" x14ac:dyDescent="0.25">
      <c r="B985"/>
      <c r="C985"/>
      <c r="D985"/>
    </row>
    <row r="986" spans="2:4" x14ac:dyDescent="0.25">
      <c r="B986"/>
      <c r="C986"/>
      <c r="D986"/>
    </row>
    <row r="987" spans="2:4" x14ac:dyDescent="0.25">
      <c r="B987"/>
      <c r="C987"/>
      <c r="D987"/>
    </row>
    <row r="988" spans="2:4" x14ac:dyDescent="0.25">
      <c r="B988"/>
      <c r="C988"/>
      <c r="D988"/>
    </row>
    <row r="989" spans="2:4" x14ac:dyDescent="0.25">
      <c r="B989"/>
      <c r="C989"/>
      <c r="D989"/>
    </row>
    <row r="990" spans="2:4" x14ac:dyDescent="0.25">
      <c r="B990"/>
      <c r="C990"/>
      <c r="D990"/>
    </row>
    <row r="991" spans="2:4" x14ac:dyDescent="0.25">
      <c r="B991"/>
      <c r="C991"/>
      <c r="D991"/>
    </row>
    <row r="992" spans="2:4" x14ac:dyDescent="0.25">
      <c r="B992"/>
      <c r="C992"/>
      <c r="D992"/>
    </row>
    <row r="993" spans="2:4" x14ac:dyDescent="0.25">
      <c r="B993"/>
      <c r="C993"/>
      <c r="D993"/>
    </row>
    <row r="994" spans="2:4" x14ac:dyDescent="0.25">
      <c r="B994"/>
      <c r="C994"/>
      <c r="D994"/>
    </row>
    <row r="995" spans="2:4" x14ac:dyDescent="0.25">
      <c r="B995"/>
      <c r="C995"/>
      <c r="D995"/>
    </row>
    <row r="996" spans="2:4" x14ac:dyDescent="0.25">
      <c r="B996"/>
      <c r="C996"/>
      <c r="D996"/>
    </row>
    <row r="997" spans="2:4" x14ac:dyDescent="0.25">
      <c r="B997"/>
      <c r="C997"/>
      <c r="D997"/>
    </row>
    <row r="998" spans="2:4" x14ac:dyDescent="0.25">
      <c r="B998"/>
      <c r="C998"/>
      <c r="D998"/>
    </row>
    <row r="999" spans="2:4" x14ac:dyDescent="0.25">
      <c r="B999"/>
      <c r="C999"/>
      <c r="D999"/>
    </row>
    <row r="1000" spans="2:4" x14ac:dyDescent="0.25">
      <c r="B1000"/>
      <c r="C1000"/>
      <c r="D1000"/>
    </row>
    <row r="1001" spans="2:4" x14ac:dyDescent="0.25">
      <c r="B1001"/>
      <c r="C1001"/>
      <c r="D1001"/>
    </row>
    <row r="1002" spans="2:4" x14ac:dyDescent="0.25">
      <c r="B1002"/>
      <c r="C1002"/>
      <c r="D1002"/>
    </row>
    <row r="1003" spans="2:4" x14ac:dyDescent="0.25">
      <c r="B1003"/>
      <c r="C1003"/>
      <c r="D1003"/>
    </row>
    <row r="1004" spans="2:4" x14ac:dyDescent="0.25">
      <c r="B1004"/>
      <c r="C1004"/>
      <c r="D1004"/>
    </row>
    <row r="1005" spans="2:4" x14ac:dyDescent="0.25">
      <c r="B1005"/>
      <c r="C1005"/>
      <c r="D1005"/>
    </row>
    <row r="1006" spans="2:4" x14ac:dyDescent="0.25">
      <c r="B1006"/>
      <c r="C1006"/>
      <c r="D1006"/>
    </row>
    <row r="1007" spans="2:4" x14ac:dyDescent="0.25">
      <c r="B1007"/>
      <c r="C1007"/>
      <c r="D1007"/>
    </row>
    <row r="1008" spans="2:4" x14ac:dyDescent="0.25">
      <c r="B1008"/>
      <c r="C1008"/>
      <c r="D1008"/>
    </row>
    <row r="1009" spans="2:4" x14ac:dyDescent="0.25">
      <c r="B1009"/>
      <c r="C1009"/>
      <c r="D1009"/>
    </row>
    <row r="1010" spans="2:4" x14ac:dyDescent="0.25">
      <c r="B1010"/>
      <c r="C1010"/>
      <c r="D1010"/>
    </row>
    <row r="1011" spans="2:4" x14ac:dyDescent="0.25">
      <c r="B1011"/>
      <c r="C1011"/>
      <c r="D1011"/>
    </row>
    <row r="1012" spans="2:4" x14ac:dyDescent="0.25">
      <c r="B1012"/>
      <c r="C1012"/>
      <c r="D1012"/>
    </row>
    <row r="1013" spans="2:4" x14ac:dyDescent="0.25">
      <c r="B1013"/>
      <c r="C1013"/>
      <c r="D1013"/>
    </row>
    <row r="1014" spans="2:4" x14ac:dyDescent="0.25">
      <c r="B1014"/>
      <c r="C1014"/>
      <c r="D1014"/>
    </row>
    <row r="1015" spans="2:4" x14ac:dyDescent="0.25">
      <c r="B1015"/>
      <c r="C1015"/>
      <c r="D1015"/>
    </row>
    <row r="1016" spans="2:4" x14ac:dyDescent="0.25">
      <c r="B1016"/>
      <c r="C1016"/>
      <c r="D1016"/>
    </row>
    <row r="1017" spans="2:4" x14ac:dyDescent="0.25">
      <c r="B1017"/>
      <c r="C1017"/>
      <c r="D1017"/>
    </row>
    <row r="1018" spans="2:4" x14ac:dyDescent="0.25">
      <c r="B1018"/>
      <c r="C1018"/>
      <c r="D1018"/>
    </row>
    <row r="1019" spans="2:4" x14ac:dyDescent="0.25">
      <c r="B1019"/>
      <c r="C1019"/>
      <c r="D1019"/>
    </row>
    <row r="1020" spans="2:4" x14ac:dyDescent="0.25">
      <c r="B1020"/>
      <c r="C1020"/>
      <c r="D1020"/>
    </row>
    <row r="1021" spans="2:4" x14ac:dyDescent="0.25">
      <c r="B1021"/>
      <c r="C1021"/>
      <c r="D1021"/>
    </row>
    <row r="1022" spans="2:4" x14ac:dyDescent="0.25">
      <c r="B1022"/>
      <c r="C1022"/>
      <c r="D1022"/>
    </row>
    <row r="1023" spans="2:4" x14ac:dyDescent="0.25">
      <c r="B1023"/>
      <c r="C1023"/>
      <c r="D1023"/>
    </row>
    <row r="1024" spans="2:4" x14ac:dyDescent="0.25">
      <c r="B1024"/>
      <c r="C1024"/>
      <c r="D1024"/>
    </row>
    <row r="1025" spans="2:4" x14ac:dyDescent="0.25">
      <c r="B1025"/>
      <c r="C1025"/>
      <c r="D1025"/>
    </row>
    <row r="1026" spans="2:4" x14ac:dyDescent="0.25">
      <c r="B1026"/>
      <c r="C1026"/>
      <c r="D1026"/>
    </row>
    <row r="1027" spans="2:4" x14ac:dyDescent="0.25">
      <c r="B1027"/>
      <c r="C1027"/>
      <c r="D1027"/>
    </row>
    <row r="1028" spans="2:4" x14ac:dyDescent="0.25">
      <c r="B1028"/>
      <c r="C1028"/>
      <c r="D1028"/>
    </row>
    <row r="1029" spans="2:4" x14ac:dyDescent="0.25">
      <c r="B1029"/>
      <c r="C1029"/>
      <c r="D1029"/>
    </row>
    <row r="1030" spans="2:4" x14ac:dyDescent="0.25">
      <c r="B1030"/>
      <c r="C1030"/>
      <c r="D1030"/>
    </row>
    <row r="1031" spans="2:4" x14ac:dyDescent="0.25">
      <c r="B1031"/>
      <c r="C1031"/>
      <c r="D1031"/>
    </row>
    <row r="1032" spans="2:4" x14ac:dyDescent="0.25">
      <c r="B1032"/>
      <c r="C1032"/>
      <c r="D1032"/>
    </row>
    <row r="1033" spans="2:4" x14ac:dyDescent="0.25">
      <c r="B1033"/>
      <c r="C1033"/>
      <c r="D1033"/>
    </row>
    <row r="1034" spans="2:4" x14ac:dyDescent="0.25">
      <c r="B1034"/>
      <c r="C1034"/>
      <c r="D1034"/>
    </row>
    <row r="1035" spans="2:4" x14ac:dyDescent="0.25">
      <c r="B1035"/>
      <c r="C1035"/>
      <c r="D1035"/>
    </row>
    <row r="1036" spans="2:4" x14ac:dyDescent="0.25">
      <c r="B1036"/>
      <c r="C1036"/>
      <c r="D1036"/>
    </row>
    <row r="1037" spans="2:4" x14ac:dyDescent="0.25">
      <c r="B1037"/>
      <c r="C1037"/>
      <c r="D1037"/>
    </row>
    <row r="1038" spans="2:4" x14ac:dyDescent="0.25">
      <c r="B1038"/>
      <c r="C1038"/>
      <c r="D1038"/>
    </row>
    <row r="1039" spans="2:4" x14ac:dyDescent="0.25">
      <c r="B1039"/>
      <c r="C1039"/>
      <c r="D1039"/>
    </row>
    <row r="1040" spans="2:4" x14ac:dyDescent="0.25">
      <c r="B1040"/>
      <c r="C1040"/>
      <c r="D1040"/>
    </row>
    <row r="1041" spans="2:4" x14ac:dyDescent="0.25">
      <c r="B1041"/>
      <c r="C1041"/>
      <c r="D1041"/>
    </row>
    <row r="1042" spans="2:4" x14ac:dyDescent="0.25">
      <c r="B1042"/>
      <c r="C1042"/>
      <c r="D1042"/>
    </row>
    <row r="1043" spans="2:4" x14ac:dyDescent="0.25">
      <c r="B1043"/>
      <c r="C1043"/>
      <c r="D1043"/>
    </row>
    <row r="1044" spans="2:4" x14ac:dyDescent="0.25">
      <c r="B1044"/>
      <c r="C1044"/>
      <c r="D1044"/>
    </row>
    <row r="1045" spans="2:4" x14ac:dyDescent="0.25">
      <c r="B1045"/>
      <c r="C1045"/>
      <c r="D1045"/>
    </row>
    <row r="1046" spans="2:4" x14ac:dyDescent="0.25">
      <c r="B1046"/>
      <c r="C1046"/>
      <c r="D1046"/>
    </row>
    <row r="1047" spans="2:4" x14ac:dyDescent="0.25">
      <c r="B1047"/>
      <c r="C1047"/>
      <c r="D1047"/>
    </row>
    <row r="1048" spans="2:4" x14ac:dyDescent="0.25">
      <c r="B1048"/>
      <c r="C1048"/>
      <c r="D1048"/>
    </row>
    <row r="1049" spans="2:4" x14ac:dyDescent="0.25">
      <c r="B1049"/>
      <c r="C1049"/>
      <c r="D1049"/>
    </row>
    <row r="1050" spans="2:4" x14ac:dyDescent="0.25">
      <c r="B1050"/>
      <c r="C1050"/>
      <c r="D1050"/>
    </row>
    <row r="1051" spans="2:4" x14ac:dyDescent="0.25">
      <c r="B1051"/>
      <c r="C1051"/>
      <c r="D1051"/>
    </row>
    <row r="1052" spans="2:4" x14ac:dyDescent="0.25">
      <c r="B1052"/>
      <c r="C1052"/>
      <c r="D1052"/>
    </row>
    <row r="1053" spans="2:4" x14ac:dyDescent="0.25">
      <c r="B1053"/>
      <c r="C1053"/>
      <c r="D1053"/>
    </row>
    <row r="1054" spans="2:4" x14ac:dyDescent="0.25">
      <c r="B1054"/>
      <c r="C1054"/>
      <c r="D1054"/>
    </row>
    <row r="1055" spans="2:4" x14ac:dyDescent="0.25">
      <c r="B1055"/>
      <c r="C1055"/>
      <c r="D1055"/>
    </row>
    <row r="1056" spans="2:4" x14ac:dyDescent="0.25">
      <c r="B1056"/>
      <c r="C1056"/>
      <c r="D1056"/>
    </row>
    <row r="1057" spans="2:4" x14ac:dyDescent="0.25">
      <c r="B1057"/>
      <c r="C1057"/>
      <c r="D1057"/>
    </row>
    <row r="1058" spans="2:4" x14ac:dyDescent="0.25">
      <c r="B1058"/>
      <c r="C1058"/>
      <c r="D1058"/>
    </row>
    <row r="1059" spans="2:4" x14ac:dyDescent="0.25">
      <c r="B1059"/>
      <c r="C1059"/>
      <c r="D1059"/>
    </row>
    <row r="1060" spans="2:4" x14ac:dyDescent="0.25">
      <c r="B1060"/>
      <c r="C1060"/>
      <c r="D1060"/>
    </row>
    <row r="1061" spans="2:4" x14ac:dyDescent="0.25">
      <c r="B1061"/>
      <c r="C1061"/>
      <c r="D1061"/>
    </row>
    <row r="1062" spans="2:4" x14ac:dyDescent="0.25">
      <c r="B1062"/>
      <c r="C1062"/>
      <c r="D1062"/>
    </row>
    <row r="1063" spans="2:4" x14ac:dyDescent="0.25">
      <c r="B1063"/>
      <c r="C1063"/>
      <c r="D1063"/>
    </row>
    <row r="1064" spans="2:4" x14ac:dyDescent="0.25">
      <c r="B1064"/>
      <c r="C1064"/>
      <c r="D1064"/>
    </row>
    <row r="1065" spans="2:4" x14ac:dyDescent="0.25">
      <c r="B1065"/>
      <c r="C1065"/>
      <c r="D1065"/>
    </row>
    <row r="1066" spans="2:4" x14ac:dyDescent="0.25">
      <c r="B1066"/>
      <c r="C1066"/>
      <c r="D1066"/>
    </row>
    <row r="1067" spans="2:4" x14ac:dyDescent="0.25">
      <c r="B1067"/>
      <c r="C1067"/>
      <c r="D1067"/>
    </row>
    <row r="1068" spans="2:4" x14ac:dyDescent="0.25">
      <c r="B1068"/>
      <c r="C1068"/>
      <c r="D1068"/>
    </row>
    <row r="1069" spans="2:4" x14ac:dyDescent="0.25">
      <c r="B1069"/>
      <c r="C1069"/>
      <c r="D1069"/>
    </row>
    <row r="1070" spans="2:4" x14ac:dyDescent="0.25">
      <c r="B1070"/>
      <c r="C1070"/>
      <c r="D1070"/>
    </row>
    <row r="1071" spans="2:4" x14ac:dyDescent="0.25">
      <c r="B1071"/>
      <c r="C1071"/>
      <c r="D1071"/>
    </row>
    <row r="1072" spans="2:4" x14ac:dyDescent="0.25">
      <c r="B1072"/>
      <c r="C1072"/>
      <c r="D1072"/>
    </row>
    <row r="1073" spans="2:4" x14ac:dyDescent="0.25">
      <c r="B1073"/>
      <c r="C1073"/>
      <c r="D1073"/>
    </row>
    <row r="1074" spans="2:4" x14ac:dyDescent="0.25">
      <c r="B1074"/>
      <c r="C1074"/>
      <c r="D1074"/>
    </row>
    <row r="1075" spans="2:4" x14ac:dyDescent="0.25">
      <c r="B1075"/>
      <c r="C1075"/>
      <c r="D1075"/>
    </row>
    <row r="1076" spans="2:4" x14ac:dyDescent="0.25">
      <c r="B1076"/>
      <c r="C1076"/>
      <c r="D1076"/>
    </row>
    <row r="1077" spans="2:4" x14ac:dyDescent="0.25">
      <c r="B1077"/>
      <c r="C1077"/>
      <c r="D1077"/>
    </row>
    <row r="1078" spans="2:4" x14ac:dyDescent="0.25">
      <c r="B1078"/>
      <c r="C1078"/>
      <c r="D1078"/>
    </row>
    <row r="1079" spans="2:4" x14ac:dyDescent="0.25">
      <c r="B1079"/>
      <c r="C1079"/>
      <c r="D1079"/>
    </row>
    <row r="1080" spans="2:4" x14ac:dyDescent="0.25">
      <c r="B1080"/>
      <c r="C1080"/>
      <c r="D1080"/>
    </row>
    <row r="1081" spans="2:4" x14ac:dyDescent="0.25">
      <c r="B1081"/>
      <c r="C1081"/>
      <c r="D1081"/>
    </row>
    <row r="1082" spans="2:4" x14ac:dyDescent="0.25">
      <c r="B1082"/>
      <c r="C1082"/>
      <c r="D1082"/>
    </row>
    <row r="1083" spans="2:4" x14ac:dyDescent="0.25">
      <c r="B1083"/>
      <c r="C1083"/>
      <c r="D1083"/>
    </row>
    <row r="1084" spans="2:4" x14ac:dyDescent="0.25">
      <c r="B1084"/>
      <c r="C1084"/>
      <c r="D1084"/>
    </row>
    <row r="1085" spans="2:4" x14ac:dyDescent="0.25">
      <c r="B1085"/>
      <c r="C1085"/>
      <c r="D1085"/>
    </row>
    <row r="1086" spans="2:4" x14ac:dyDescent="0.25">
      <c r="B1086"/>
      <c r="C1086"/>
      <c r="D1086"/>
    </row>
    <row r="1087" spans="2:4" x14ac:dyDescent="0.25">
      <c r="B1087"/>
      <c r="C1087"/>
      <c r="D1087"/>
    </row>
    <row r="1088" spans="2:4" x14ac:dyDescent="0.25">
      <c r="B1088"/>
      <c r="C1088"/>
      <c r="D1088"/>
    </row>
    <row r="1089" spans="2:4" x14ac:dyDescent="0.25">
      <c r="B1089"/>
      <c r="C1089"/>
      <c r="D1089"/>
    </row>
    <row r="1090" spans="2:4" x14ac:dyDescent="0.25">
      <c r="B1090"/>
      <c r="C1090"/>
      <c r="D1090"/>
    </row>
    <row r="1091" spans="2:4" x14ac:dyDescent="0.25">
      <c r="B1091"/>
      <c r="C1091"/>
      <c r="D1091"/>
    </row>
    <row r="1092" spans="2:4" x14ac:dyDescent="0.25">
      <c r="B1092"/>
      <c r="C1092"/>
      <c r="D1092"/>
    </row>
    <row r="1093" spans="2:4" x14ac:dyDescent="0.25">
      <c r="B1093"/>
      <c r="C1093"/>
      <c r="D1093"/>
    </row>
    <row r="1094" spans="2:4" x14ac:dyDescent="0.25">
      <c r="B1094"/>
      <c r="C1094"/>
      <c r="D1094"/>
    </row>
    <row r="1095" spans="2:4" x14ac:dyDescent="0.25">
      <c r="B1095"/>
      <c r="C1095"/>
      <c r="D1095"/>
    </row>
    <row r="1096" spans="2:4" x14ac:dyDescent="0.25">
      <c r="B1096"/>
      <c r="C1096"/>
      <c r="D1096"/>
    </row>
    <row r="1097" spans="2:4" x14ac:dyDescent="0.25">
      <c r="B1097"/>
      <c r="C1097"/>
      <c r="D1097"/>
    </row>
    <row r="1098" spans="2:4" x14ac:dyDescent="0.25">
      <c r="B1098"/>
      <c r="C1098"/>
      <c r="D1098"/>
    </row>
    <row r="1099" spans="2:4" x14ac:dyDescent="0.25">
      <c r="B1099"/>
      <c r="C1099"/>
      <c r="D1099"/>
    </row>
    <row r="1100" spans="2:4" x14ac:dyDescent="0.25">
      <c r="B1100"/>
      <c r="C1100"/>
      <c r="D1100"/>
    </row>
    <row r="1101" spans="2:4" x14ac:dyDescent="0.25">
      <c r="B1101"/>
      <c r="C1101"/>
      <c r="D1101"/>
    </row>
    <row r="1102" spans="2:4" x14ac:dyDescent="0.25">
      <c r="B1102"/>
      <c r="C1102"/>
      <c r="D1102"/>
    </row>
    <row r="1103" spans="2:4" x14ac:dyDescent="0.25">
      <c r="B1103"/>
      <c r="C1103"/>
      <c r="D1103"/>
    </row>
    <row r="1104" spans="2:4" x14ac:dyDescent="0.25">
      <c r="B1104"/>
      <c r="C1104"/>
      <c r="D1104"/>
    </row>
    <row r="1105" spans="2:4" x14ac:dyDescent="0.25">
      <c r="B1105"/>
      <c r="C1105"/>
      <c r="D1105"/>
    </row>
    <row r="1106" spans="2:4" x14ac:dyDescent="0.25">
      <c r="B1106"/>
      <c r="C1106"/>
      <c r="D1106"/>
    </row>
    <row r="1107" spans="2:4" x14ac:dyDescent="0.25">
      <c r="B1107"/>
      <c r="C1107"/>
      <c r="D1107"/>
    </row>
    <row r="1108" spans="2:4" x14ac:dyDescent="0.25">
      <c r="B1108"/>
      <c r="C1108"/>
      <c r="D1108"/>
    </row>
    <row r="1109" spans="2:4" x14ac:dyDescent="0.25">
      <c r="B1109"/>
      <c r="C1109"/>
      <c r="D1109"/>
    </row>
    <row r="1110" spans="2:4" x14ac:dyDescent="0.25">
      <c r="B1110"/>
      <c r="C1110"/>
      <c r="D1110"/>
    </row>
    <row r="1111" spans="2:4" x14ac:dyDescent="0.25">
      <c r="B1111"/>
      <c r="C1111"/>
      <c r="D1111"/>
    </row>
    <row r="1112" spans="2:4" x14ac:dyDescent="0.25">
      <c r="B1112"/>
      <c r="C1112"/>
      <c r="D1112"/>
    </row>
    <row r="1113" spans="2:4" x14ac:dyDescent="0.25">
      <c r="B1113"/>
      <c r="C1113"/>
      <c r="D1113"/>
    </row>
    <row r="1114" spans="2:4" x14ac:dyDescent="0.25">
      <c r="B1114"/>
      <c r="C1114"/>
      <c r="D1114"/>
    </row>
    <row r="1115" spans="2:4" x14ac:dyDescent="0.25">
      <c r="B1115"/>
      <c r="C1115"/>
      <c r="D1115"/>
    </row>
    <row r="1116" spans="2:4" x14ac:dyDescent="0.25">
      <c r="B1116"/>
      <c r="C1116"/>
      <c r="D1116"/>
    </row>
    <row r="1117" spans="2:4" x14ac:dyDescent="0.25">
      <c r="B1117"/>
      <c r="C1117"/>
      <c r="D1117"/>
    </row>
    <row r="1118" spans="2:4" x14ac:dyDescent="0.25">
      <c r="B1118"/>
      <c r="C1118"/>
      <c r="D1118"/>
    </row>
    <row r="1119" spans="2:4" x14ac:dyDescent="0.25">
      <c r="B1119"/>
      <c r="C1119"/>
      <c r="D1119"/>
    </row>
    <row r="1120" spans="2:4" x14ac:dyDescent="0.25">
      <c r="B1120"/>
      <c r="C1120"/>
      <c r="D1120"/>
    </row>
    <row r="1121" spans="2:4" x14ac:dyDescent="0.25">
      <c r="B1121"/>
      <c r="C1121"/>
      <c r="D1121"/>
    </row>
    <row r="1122" spans="2:4" x14ac:dyDescent="0.25">
      <c r="B1122"/>
      <c r="C1122"/>
      <c r="D1122"/>
    </row>
    <row r="1123" spans="2:4" x14ac:dyDescent="0.25">
      <c r="B1123"/>
      <c r="C1123"/>
      <c r="D1123"/>
    </row>
    <row r="1124" spans="2:4" x14ac:dyDescent="0.25">
      <c r="B1124"/>
      <c r="C1124"/>
      <c r="D1124"/>
    </row>
    <row r="1125" spans="2:4" x14ac:dyDescent="0.25">
      <c r="B1125"/>
      <c r="C1125"/>
      <c r="D1125"/>
    </row>
    <row r="1126" spans="2:4" x14ac:dyDescent="0.25">
      <c r="B1126"/>
      <c r="C1126"/>
      <c r="D1126"/>
    </row>
    <row r="1127" spans="2:4" x14ac:dyDescent="0.25">
      <c r="B1127"/>
      <c r="C1127"/>
      <c r="D1127"/>
    </row>
    <row r="1128" spans="2:4" x14ac:dyDescent="0.25">
      <c r="B1128"/>
      <c r="C1128"/>
      <c r="D1128"/>
    </row>
    <row r="1129" spans="2:4" x14ac:dyDescent="0.25">
      <c r="B1129"/>
      <c r="C1129"/>
      <c r="D1129"/>
    </row>
    <row r="1130" spans="2:4" x14ac:dyDescent="0.25">
      <c r="B1130"/>
      <c r="C1130"/>
      <c r="D1130"/>
    </row>
    <row r="1131" spans="2:4" x14ac:dyDescent="0.25">
      <c r="B1131"/>
      <c r="C1131"/>
      <c r="D1131"/>
    </row>
    <row r="1132" spans="2:4" x14ac:dyDescent="0.25">
      <c r="B1132"/>
      <c r="C1132"/>
      <c r="D1132"/>
    </row>
    <row r="1133" spans="2:4" x14ac:dyDescent="0.25">
      <c r="B1133"/>
      <c r="C1133"/>
      <c r="D1133"/>
    </row>
    <row r="1134" spans="2:4" x14ac:dyDescent="0.25">
      <c r="B1134"/>
      <c r="C1134"/>
      <c r="D1134"/>
    </row>
    <row r="1135" spans="2:4" x14ac:dyDescent="0.25">
      <c r="B1135"/>
      <c r="C1135"/>
      <c r="D1135"/>
    </row>
    <row r="1136" spans="2:4" x14ac:dyDescent="0.25">
      <c r="B1136"/>
      <c r="C1136"/>
      <c r="D1136"/>
    </row>
    <row r="1137" spans="2:4" x14ac:dyDescent="0.25">
      <c r="B1137"/>
      <c r="C1137"/>
      <c r="D1137"/>
    </row>
    <row r="1138" spans="2:4" x14ac:dyDescent="0.25">
      <c r="B1138"/>
      <c r="C1138"/>
      <c r="D1138"/>
    </row>
    <row r="1139" spans="2:4" x14ac:dyDescent="0.25">
      <c r="B1139"/>
      <c r="C1139"/>
      <c r="D1139"/>
    </row>
    <row r="1140" spans="2:4" x14ac:dyDescent="0.25">
      <c r="B1140"/>
      <c r="C1140"/>
      <c r="D1140"/>
    </row>
    <row r="1141" spans="2:4" x14ac:dyDescent="0.25">
      <c r="B1141"/>
      <c r="C1141"/>
      <c r="D1141"/>
    </row>
    <row r="1142" spans="2:4" x14ac:dyDescent="0.25">
      <c r="B1142"/>
      <c r="C1142"/>
      <c r="D1142"/>
    </row>
    <row r="1143" spans="2:4" x14ac:dyDescent="0.25">
      <c r="B1143"/>
      <c r="C1143"/>
      <c r="D1143"/>
    </row>
    <row r="1144" spans="2:4" x14ac:dyDescent="0.25">
      <c r="B1144"/>
      <c r="C1144"/>
      <c r="D1144"/>
    </row>
    <row r="1145" spans="2:4" x14ac:dyDescent="0.25">
      <c r="B1145"/>
      <c r="C1145"/>
      <c r="D1145"/>
    </row>
    <row r="1146" spans="2:4" x14ac:dyDescent="0.25">
      <c r="B1146"/>
      <c r="C1146"/>
      <c r="D1146"/>
    </row>
    <row r="1147" spans="2:4" x14ac:dyDescent="0.25">
      <c r="B1147"/>
      <c r="C1147"/>
      <c r="D1147"/>
    </row>
    <row r="1148" spans="2:4" x14ac:dyDescent="0.25">
      <c r="B1148"/>
      <c r="C1148"/>
      <c r="D1148"/>
    </row>
    <row r="1149" spans="2:4" x14ac:dyDescent="0.25">
      <c r="B1149"/>
      <c r="C1149"/>
      <c r="D1149"/>
    </row>
    <row r="1150" spans="2:4" x14ac:dyDescent="0.25">
      <c r="B1150"/>
      <c r="C1150"/>
      <c r="D1150"/>
    </row>
    <row r="1151" spans="2:4" x14ac:dyDescent="0.25">
      <c r="B1151"/>
      <c r="C1151"/>
      <c r="D1151"/>
    </row>
    <row r="1152" spans="2:4" x14ac:dyDescent="0.25">
      <c r="B1152"/>
      <c r="C1152"/>
      <c r="D1152"/>
    </row>
    <row r="1153" spans="2:4" x14ac:dyDescent="0.25">
      <c r="B1153"/>
      <c r="C1153"/>
      <c r="D1153"/>
    </row>
    <row r="1154" spans="2:4" x14ac:dyDescent="0.25">
      <c r="B1154"/>
      <c r="C1154"/>
      <c r="D1154"/>
    </row>
    <row r="1155" spans="2:4" x14ac:dyDescent="0.25">
      <c r="B1155"/>
      <c r="C1155"/>
      <c r="D1155"/>
    </row>
    <row r="1156" spans="2:4" x14ac:dyDescent="0.25">
      <c r="B1156"/>
      <c r="C1156"/>
      <c r="D1156"/>
    </row>
    <row r="1157" spans="2:4" x14ac:dyDescent="0.25">
      <c r="B1157"/>
      <c r="C1157"/>
      <c r="D1157"/>
    </row>
    <row r="1158" spans="2:4" x14ac:dyDescent="0.25">
      <c r="B1158"/>
      <c r="C1158"/>
      <c r="D1158"/>
    </row>
    <row r="1159" spans="2:4" x14ac:dyDescent="0.25">
      <c r="B1159"/>
      <c r="C1159"/>
      <c r="D1159"/>
    </row>
    <row r="1160" spans="2:4" x14ac:dyDescent="0.25">
      <c r="B1160"/>
      <c r="C1160"/>
      <c r="D1160"/>
    </row>
    <row r="1161" spans="2:4" x14ac:dyDescent="0.25">
      <c r="B1161"/>
      <c r="C1161"/>
      <c r="D1161"/>
    </row>
    <row r="1162" spans="2:4" x14ac:dyDescent="0.25">
      <c r="B1162"/>
      <c r="C1162"/>
      <c r="D1162"/>
    </row>
    <row r="1163" spans="2:4" x14ac:dyDescent="0.25">
      <c r="B1163"/>
      <c r="C1163"/>
      <c r="D1163"/>
    </row>
    <row r="1164" spans="2:4" x14ac:dyDescent="0.25">
      <c r="B1164"/>
      <c r="C1164"/>
      <c r="D1164"/>
    </row>
    <row r="1165" spans="2:4" x14ac:dyDescent="0.25">
      <c r="B1165"/>
      <c r="C1165"/>
      <c r="D1165"/>
    </row>
    <row r="1166" spans="2:4" x14ac:dyDescent="0.25">
      <c r="B1166"/>
      <c r="C1166"/>
      <c r="D1166"/>
    </row>
    <row r="1167" spans="2:4" x14ac:dyDescent="0.25">
      <c r="B1167"/>
      <c r="C1167"/>
      <c r="D1167"/>
    </row>
    <row r="1168" spans="2:4" x14ac:dyDescent="0.25">
      <c r="B1168"/>
      <c r="C1168"/>
      <c r="D1168"/>
    </row>
    <row r="1169" spans="2:4" x14ac:dyDescent="0.25">
      <c r="B1169"/>
      <c r="C1169"/>
      <c r="D1169"/>
    </row>
    <row r="1170" spans="2:4" x14ac:dyDescent="0.25">
      <c r="B1170"/>
      <c r="C1170"/>
      <c r="D1170"/>
    </row>
    <row r="1171" spans="2:4" x14ac:dyDescent="0.25">
      <c r="B1171"/>
      <c r="C1171"/>
      <c r="D1171"/>
    </row>
    <row r="1172" spans="2:4" x14ac:dyDescent="0.25">
      <c r="B1172"/>
      <c r="C1172"/>
      <c r="D1172"/>
    </row>
    <row r="1173" spans="2:4" x14ac:dyDescent="0.25">
      <c r="B1173"/>
      <c r="C1173"/>
      <c r="D1173"/>
    </row>
    <row r="1174" spans="2:4" x14ac:dyDescent="0.25">
      <c r="B1174"/>
      <c r="C1174"/>
      <c r="D1174"/>
    </row>
    <row r="1175" spans="2:4" x14ac:dyDescent="0.25">
      <c r="B1175"/>
      <c r="C1175"/>
      <c r="D1175"/>
    </row>
    <row r="1176" spans="2:4" x14ac:dyDescent="0.25">
      <c r="B1176"/>
      <c r="C1176"/>
      <c r="D1176"/>
    </row>
    <row r="1177" spans="2:4" x14ac:dyDescent="0.25">
      <c r="B1177"/>
      <c r="C1177"/>
      <c r="D1177"/>
    </row>
    <row r="1178" spans="2:4" x14ac:dyDescent="0.25">
      <c r="B1178"/>
      <c r="C1178"/>
      <c r="D1178"/>
    </row>
    <row r="1179" spans="2:4" x14ac:dyDescent="0.25">
      <c r="B1179"/>
      <c r="C1179"/>
      <c r="D1179"/>
    </row>
    <row r="1180" spans="2:4" x14ac:dyDescent="0.25">
      <c r="B1180"/>
      <c r="C1180"/>
      <c r="D1180"/>
    </row>
    <row r="1181" spans="2:4" x14ac:dyDescent="0.25">
      <c r="B1181"/>
      <c r="C1181"/>
      <c r="D1181"/>
    </row>
    <row r="1182" spans="2:4" x14ac:dyDescent="0.25">
      <c r="B1182"/>
      <c r="C1182"/>
      <c r="D1182"/>
    </row>
    <row r="1183" spans="2:4" x14ac:dyDescent="0.25">
      <c r="B1183"/>
      <c r="C1183"/>
      <c r="D1183"/>
    </row>
    <row r="1184" spans="2:4" x14ac:dyDescent="0.25">
      <c r="B1184"/>
      <c r="C1184"/>
      <c r="D1184"/>
    </row>
    <row r="1185" spans="2:4" x14ac:dyDescent="0.25">
      <c r="B1185"/>
      <c r="C1185"/>
      <c r="D1185"/>
    </row>
    <row r="1186" spans="2:4" x14ac:dyDescent="0.25">
      <c r="B1186"/>
      <c r="C1186"/>
      <c r="D1186"/>
    </row>
    <row r="1187" spans="2:4" x14ac:dyDescent="0.25">
      <c r="B1187"/>
      <c r="C1187"/>
      <c r="D1187"/>
    </row>
    <row r="1188" spans="2:4" x14ac:dyDescent="0.25">
      <c r="B1188"/>
      <c r="C1188"/>
      <c r="D1188"/>
    </row>
    <row r="1189" spans="2:4" x14ac:dyDescent="0.25">
      <c r="B1189"/>
      <c r="C1189"/>
      <c r="D1189"/>
    </row>
    <row r="1190" spans="2:4" x14ac:dyDescent="0.25">
      <c r="B1190"/>
      <c r="C1190"/>
      <c r="D1190"/>
    </row>
    <row r="1191" spans="2:4" x14ac:dyDescent="0.25">
      <c r="B1191"/>
      <c r="C1191"/>
      <c r="D1191"/>
    </row>
    <row r="1192" spans="2:4" x14ac:dyDescent="0.25">
      <c r="B1192"/>
      <c r="C1192"/>
      <c r="D1192"/>
    </row>
    <row r="1193" spans="2:4" x14ac:dyDescent="0.25">
      <c r="B1193"/>
      <c r="C1193"/>
      <c r="D1193"/>
    </row>
    <row r="1194" spans="2:4" x14ac:dyDescent="0.25">
      <c r="B1194"/>
      <c r="C1194"/>
      <c r="D1194"/>
    </row>
    <row r="1195" spans="2:4" x14ac:dyDescent="0.25">
      <c r="B1195"/>
      <c r="C1195"/>
      <c r="D1195"/>
    </row>
    <row r="1196" spans="2:4" x14ac:dyDescent="0.25">
      <c r="B1196"/>
      <c r="C1196"/>
      <c r="D1196"/>
    </row>
    <row r="1197" spans="2:4" x14ac:dyDescent="0.25">
      <c r="B1197"/>
      <c r="C1197"/>
      <c r="D1197"/>
    </row>
    <row r="1198" spans="2:4" x14ac:dyDescent="0.25">
      <c r="B1198"/>
      <c r="C1198"/>
      <c r="D1198"/>
    </row>
    <row r="1199" spans="2:4" x14ac:dyDescent="0.25">
      <c r="B1199"/>
      <c r="C1199"/>
      <c r="D1199"/>
    </row>
    <row r="1200" spans="2:4" x14ac:dyDescent="0.25">
      <c r="B1200"/>
      <c r="C1200"/>
      <c r="D1200"/>
    </row>
    <row r="1201" spans="2:4" x14ac:dyDescent="0.25">
      <c r="B1201"/>
      <c r="C1201"/>
      <c r="D1201"/>
    </row>
    <row r="1202" spans="2:4" x14ac:dyDescent="0.25">
      <c r="B1202"/>
      <c r="C1202"/>
      <c r="D1202"/>
    </row>
    <row r="1203" spans="2:4" x14ac:dyDescent="0.25">
      <c r="B1203"/>
      <c r="C1203"/>
      <c r="D1203"/>
    </row>
    <row r="1204" spans="2:4" x14ac:dyDescent="0.25">
      <c r="B1204"/>
      <c r="C1204"/>
      <c r="D1204"/>
    </row>
    <row r="1205" spans="2:4" x14ac:dyDescent="0.25">
      <c r="B1205"/>
      <c r="C1205"/>
      <c r="D1205"/>
    </row>
    <row r="1206" spans="2:4" x14ac:dyDescent="0.25">
      <c r="B1206"/>
      <c r="C1206"/>
      <c r="D1206"/>
    </row>
    <row r="1207" spans="2:4" x14ac:dyDescent="0.25">
      <c r="B1207"/>
      <c r="C1207"/>
      <c r="D1207"/>
    </row>
    <row r="1208" spans="2:4" x14ac:dyDescent="0.25">
      <c r="B1208"/>
      <c r="C1208"/>
      <c r="D1208"/>
    </row>
    <row r="1209" spans="2:4" x14ac:dyDescent="0.25">
      <c r="B1209"/>
      <c r="C1209"/>
      <c r="D1209"/>
    </row>
    <row r="1210" spans="2:4" x14ac:dyDescent="0.25">
      <c r="B1210"/>
      <c r="C1210"/>
      <c r="D1210"/>
    </row>
    <row r="1211" spans="2:4" x14ac:dyDescent="0.25">
      <c r="B1211"/>
      <c r="C1211"/>
      <c r="D1211"/>
    </row>
    <row r="1212" spans="2:4" x14ac:dyDescent="0.25">
      <c r="B1212"/>
      <c r="C1212"/>
      <c r="D1212"/>
    </row>
    <row r="1213" spans="2:4" x14ac:dyDescent="0.25">
      <c r="B1213"/>
      <c r="C1213"/>
      <c r="D1213"/>
    </row>
    <row r="1214" spans="2:4" x14ac:dyDescent="0.25">
      <c r="B1214"/>
      <c r="C1214"/>
      <c r="D1214"/>
    </row>
    <row r="1215" spans="2:4" x14ac:dyDescent="0.25">
      <c r="B1215"/>
      <c r="C1215"/>
      <c r="D1215"/>
    </row>
    <row r="1216" spans="2:4" x14ac:dyDescent="0.25">
      <c r="B1216"/>
      <c r="C1216"/>
      <c r="D1216"/>
    </row>
    <row r="1217" spans="2:4" x14ac:dyDescent="0.25">
      <c r="B1217"/>
      <c r="C1217"/>
      <c r="D1217"/>
    </row>
    <row r="1218" spans="2:4" x14ac:dyDescent="0.25">
      <c r="B1218"/>
      <c r="C1218"/>
      <c r="D1218"/>
    </row>
    <row r="1219" spans="2:4" x14ac:dyDescent="0.25">
      <c r="B1219"/>
      <c r="C1219"/>
      <c r="D1219"/>
    </row>
    <row r="1220" spans="2:4" x14ac:dyDescent="0.25">
      <c r="B1220"/>
      <c r="C1220"/>
      <c r="D1220"/>
    </row>
    <row r="1221" spans="2:4" x14ac:dyDescent="0.25">
      <c r="B1221"/>
      <c r="C1221"/>
      <c r="D1221"/>
    </row>
    <row r="1222" spans="2:4" x14ac:dyDescent="0.25">
      <c r="B1222"/>
      <c r="C1222"/>
      <c r="D1222"/>
    </row>
    <row r="1223" spans="2:4" x14ac:dyDescent="0.25">
      <c r="B1223"/>
      <c r="C1223"/>
      <c r="D1223"/>
    </row>
    <row r="1224" spans="2:4" x14ac:dyDescent="0.25">
      <c r="B1224"/>
      <c r="C1224"/>
      <c r="D1224"/>
    </row>
    <row r="1225" spans="2:4" x14ac:dyDescent="0.25">
      <c r="B1225"/>
      <c r="C1225"/>
      <c r="D1225"/>
    </row>
    <row r="1226" spans="2:4" x14ac:dyDescent="0.25">
      <c r="B1226"/>
      <c r="C1226"/>
      <c r="D1226"/>
    </row>
    <row r="1227" spans="2:4" x14ac:dyDescent="0.25">
      <c r="B1227"/>
      <c r="C1227"/>
      <c r="D1227"/>
    </row>
    <row r="1228" spans="2:4" x14ac:dyDescent="0.25">
      <c r="B1228"/>
      <c r="C1228"/>
      <c r="D1228"/>
    </row>
    <row r="1229" spans="2:4" x14ac:dyDescent="0.25">
      <c r="B1229"/>
      <c r="C1229"/>
      <c r="D1229"/>
    </row>
    <row r="1230" spans="2:4" x14ac:dyDescent="0.25">
      <c r="B1230"/>
      <c r="C1230"/>
      <c r="D1230"/>
    </row>
    <row r="1231" spans="2:4" x14ac:dyDescent="0.25">
      <c r="B1231"/>
      <c r="C1231"/>
      <c r="D1231"/>
    </row>
    <row r="1232" spans="2:4" x14ac:dyDescent="0.25">
      <c r="B1232"/>
      <c r="C1232"/>
      <c r="D1232"/>
    </row>
    <row r="1233" spans="2:4" x14ac:dyDescent="0.25">
      <c r="B1233"/>
      <c r="C1233"/>
      <c r="D1233"/>
    </row>
    <row r="1234" spans="2:4" x14ac:dyDescent="0.25">
      <c r="B1234"/>
      <c r="C1234"/>
      <c r="D1234"/>
    </row>
    <row r="1235" spans="2:4" x14ac:dyDescent="0.25">
      <c r="B1235"/>
      <c r="C1235"/>
      <c r="D1235"/>
    </row>
    <row r="1236" spans="2:4" x14ac:dyDescent="0.25">
      <c r="B1236"/>
      <c r="C1236"/>
      <c r="D1236"/>
    </row>
    <row r="1237" spans="2:4" x14ac:dyDescent="0.25">
      <c r="B1237"/>
      <c r="C1237"/>
      <c r="D1237"/>
    </row>
    <row r="1238" spans="2:4" x14ac:dyDescent="0.25">
      <c r="B1238"/>
      <c r="C1238"/>
      <c r="D1238"/>
    </row>
    <row r="1239" spans="2:4" x14ac:dyDescent="0.25">
      <c r="B1239"/>
      <c r="C1239"/>
      <c r="D1239"/>
    </row>
    <row r="1240" spans="2:4" x14ac:dyDescent="0.25">
      <c r="B1240"/>
      <c r="C1240"/>
      <c r="D1240"/>
    </row>
    <row r="1241" spans="2:4" x14ac:dyDescent="0.25">
      <c r="B1241"/>
      <c r="C1241"/>
      <c r="D1241"/>
    </row>
    <row r="1242" spans="2:4" x14ac:dyDescent="0.25">
      <c r="B1242"/>
      <c r="C1242"/>
      <c r="D1242"/>
    </row>
    <row r="1243" spans="2:4" x14ac:dyDescent="0.25">
      <c r="B1243"/>
      <c r="C1243"/>
      <c r="D1243"/>
    </row>
    <row r="1244" spans="2:4" x14ac:dyDescent="0.25">
      <c r="B1244"/>
      <c r="C1244"/>
      <c r="D1244"/>
    </row>
    <row r="1245" spans="2:4" x14ac:dyDescent="0.25">
      <c r="B1245"/>
      <c r="C1245"/>
      <c r="D1245"/>
    </row>
    <row r="1246" spans="2:4" x14ac:dyDescent="0.25">
      <c r="B1246"/>
      <c r="C1246"/>
      <c r="D1246"/>
    </row>
    <row r="1247" spans="2:4" x14ac:dyDescent="0.25">
      <c r="B1247"/>
      <c r="C1247"/>
      <c r="D1247"/>
    </row>
    <row r="1248" spans="2:4" x14ac:dyDescent="0.25">
      <c r="B1248"/>
      <c r="C1248"/>
      <c r="D1248"/>
    </row>
    <row r="1249" spans="2:4" x14ac:dyDescent="0.25">
      <c r="B1249"/>
      <c r="C1249"/>
      <c r="D1249"/>
    </row>
    <row r="1250" spans="2:4" x14ac:dyDescent="0.25">
      <c r="B1250"/>
      <c r="C1250"/>
      <c r="D1250"/>
    </row>
    <row r="1251" spans="2:4" x14ac:dyDescent="0.25">
      <c r="B1251"/>
      <c r="C1251"/>
      <c r="D1251"/>
    </row>
    <row r="1252" spans="2:4" x14ac:dyDescent="0.25">
      <c r="B1252"/>
      <c r="C1252"/>
      <c r="D1252"/>
    </row>
    <row r="1253" spans="2:4" x14ac:dyDescent="0.25">
      <c r="B1253"/>
      <c r="C1253"/>
      <c r="D1253"/>
    </row>
    <row r="1254" spans="2:4" x14ac:dyDescent="0.25">
      <c r="B1254"/>
      <c r="C1254"/>
      <c r="D1254"/>
    </row>
    <row r="1255" spans="2:4" x14ac:dyDescent="0.25">
      <c r="B1255"/>
      <c r="C1255"/>
      <c r="D1255"/>
    </row>
    <row r="1256" spans="2:4" x14ac:dyDescent="0.25">
      <c r="B1256"/>
      <c r="C1256"/>
      <c r="D1256"/>
    </row>
    <row r="1257" spans="2:4" x14ac:dyDescent="0.25">
      <c r="B1257"/>
      <c r="C1257"/>
      <c r="D1257"/>
    </row>
    <row r="1258" spans="2:4" x14ac:dyDescent="0.25">
      <c r="B1258"/>
      <c r="C1258"/>
      <c r="D1258"/>
    </row>
    <row r="1259" spans="2:4" x14ac:dyDescent="0.25">
      <c r="B1259"/>
      <c r="C1259"/>
      <c r="D1259"/>
    </row>
    <row r="1260" spans="2:4" x14ac:dyDescent="0.25">
      <c r="B1260"/>
      <c r="C1260"/>
      <c r="D1260"/>
    </row>
    <row r="1261" spans="2:4" x14ac:dyDescent="0.25">
      <c r="B1261"/>
      <c r="C1261"/>
      <c r="D1261"/>
    </row>
    <row r="1262" spans="2:4" x14ac:dyDescent="0.25">
      <c r="B1262"/>
      <c r="C1262"/>
      <c r="D1262"/>
    </row>
    <row r="1263" spans="2:4" x14ac:dyDescent="0.25">
      <c r="B1263"/>
      <c r="C1263"/>
      <c r="D1263"/>
    </row>
    <row r="1264" spans="2:4" x14ac:dyDescent="0.25">
      <c r="B1264"/>
      <c r="C1264"/>
      <c r="D1264"/>
    </row>
    <row r="1265" spans="2:4" x14ac:dyDescent="0.25">
      <c r="B1265"/>
      <c r="C1265"/>
      <c r="D1265"/>
    </row>
    <row r="1266" spans="2:4" x14ac:dyDescent="0.25">
      <c r="B1266"/>
      <c r="C1266"/>
      <c r="D1266"/>
    </row>
    <row r="1267" spans="2:4" x14ac:dyDescent="0.25">
      <c r="B1267"/>
      <c r="C1267"/>
      <c r="D1267"/>
    </row>
    <row r="1268" spans="2:4" x14ac:dyDescent="0.25">
      <c r="B1268"/>
      <c r="C1268"/>
      <c r="D1268"/>
    </row>
    <row r="1269" spans="2:4" x14ac:dyDescent="0.25">
      <c r="B1269"/>
      <c r="C1269"/>
      <c r="D1269"/>
    </row>
    <row r="1270" spans="2:4" x14ac:dyDescent="0.25">
      <c r="B1270"/>
      <c r="C1270"/>
      <c r="D1270"/>
    </row>
    <row r="1271" spans="2:4" x14ac:dyDescent="0.25">
      <c r="B1271"/>
      <c r="C1271"/>
      <c r="D1271"/>
    </row>
    <row r="1272" spans="2:4" x14ac:dyDescent="0.25">
      <c r="B1272"/>
      <c r="C1272"/>
      <c r="D1272"/>
    </row>
    <row r="1273" spans="2:4" x14ac:dyDescent="0.25">
      <c r="B1273"/>
      <c r="C1273"/>
      <c r="D1273"/>
    </row>
    <row r="1274" spans="2:4" x14ac:dyDescent="0.25">
      <c r="B1274"/>
      <c r="C1274"/>
      <c r="D1274"/>
    </row>
    <row r="1275" spans="2:4" x14ac:dyDescent="0.25">
      <c r="B1275"/>
      <c r="C1275"/>
      <c r="D1275"/>
    </row>
    <row r="1276" spans="2:4" x14ac:dyDescent="0.25">
      <c r="B1276"/>
      <c r="C1276"/>
      <c r="D1276"/>
    </row>
    <row r="1277" spans="2:4" x14ac:dyDescent="0.25">
      <c r="B1277"/>
      <c r="C1277"/>
      <c r="D1277"/>
    </row>
    <row r="1278" spans="2:4" x14ac:dyDescent="0.25">
      <c r="B1278"/>
      <c r="C1278"/>
      <c r="D1278"/>
    </row>
    <row r="1279" spans="2:4" x14ac:dyDescent="0.25">
      <c r="B1279"/>
      <c r="C1279"/>
      <c r="D1279"/>
    </row>
    <row r="1280" spans="2:4" x14ac:dyDescent="0.25">
      <c r="B1280"/>
      <c r="C1280"/>
      <c r="D1280"/>
    </row>
    <row r="1281" spans="2:4" x14ac:dyDescent="0.25">
      <c r="B1281"/>
      <c r="C1281"/>
      <c r="D1281"/>
    </row>
    <row r="1282" spans="2:4" x14ac:dyDescent="0.25">
      <c r="B1282"/>
      <c r="C1282"/>
      <c r="D1282"/>
    </row>
    <row r="1283" spans="2:4" x14ac:dyDescent="0.25">
      <c r="B1283"/>
      <c r="C1283"/>
      <c r="D1283"/>
    </row>
    <row r="1284" spans="2:4" x14ac:dyDescent="0.25">
      <c r="B1284"/>
      <c r="C1284"/>
      <c r="D1284"/>
    </row>
    <row r="1285" spans="2:4" x14ac:dyDescent="0.25">
      <c r="B1285"/>
      <c r="C1285"/>
      <c r="D1285"/>
    </row>
    <row r="1286" spans="2:4" x14ac:dyDescent="0.25">
      <c r="B1286"/>
      <c r="C1286"/>
      <c r="D1286"/>
    </row>
    <row r="1287" spans="2:4" x14ac:dyDescent="0.25">
      <c r="B1287"/>
      <c r="C1287"/>
      <c r="D1287"/>
    </row>
    <row r="1288" spans="2:4" x14ac:dyDescent="0.25">
      <c r="B1288"/>
      <c r="C1288"/>
      <c r="D1288"/>
    </row>
    <row r="1289" spans="2:4" x14ac:dyDescent="0.25">
      <c r="B1289"/>
      <c r="C1289"/>
      <c r="D1289"/>
    </row>
    <row r="1290" spans="2:4" x14ac:dyDescent="0.25">
      <c r="B1290"/>
      <c r="C1290"/>
      <c r="D1290"/>
    </row>
    <row r="1291" spans="2:4" x14ac:dyDescent="0.25">
      <c r="B1291"/>
      <c r="C1291"/>
      <c r="D1291"/>
    </row>
    <row r="1292" spans="2:4" x14ac:dyDescent="0.25">
      <c r="B1292"/>
      <c r="C1292"/>
      <c r="D1292"/>
    </row>
    <row r="1293" spans="2:4" x14ac:dyDescent="0.25">
      <c r="B1293"/>
      <c r="C1293"/>
      <c r="D1293"/>
    </row>
    <row r="1294" spans="2:4" x14ac:dyDescent="0.25">
      <c r="B1294"/>
      <c r="C1294"/>
      <c r="D1294"/>
    </row>
    <row r="1295" spans="2:4" x14ac:dyDescent="0.25">
      <c r="B1295"/>
      <c r="C1295"/>
      <c r="D1295"/>
    </row>
    <row r="1296" spans="2:4" x14ac:dyDescent="0.25">
      <c r="B1296"/>
      <c r="C1296"/>
      <c r="D1296"/>
    </row>
    <row r="1297" spans="2:4" x14ac:dyDescent="0.25">
      <c r="B1297"/>
      <c r="C1297"/>
      <c r="D1297"/>
    </row>
    <row r="1298" spans="2:4" x14ac:dyDescent="0.25">
      <c r="B1298"/>
      <c r="C1298"/>
      <c r="D1298"/>
    </row>
    <row r="1299" spans="2:4" x14ac:dyDescent="0.25">
      <c r="B1299"/>
      <c r="C1299"/>
      <c r="D1299"/>
    </row>
    <row r="1300" spans="2:4" x14ac:dyDescent="0.25">
      <c r="B1300"/>
      <c r="C1300"/>
      <c r="D1300"/>
    </row>
    <row r="1301" spans="2:4" x14ac:dyDescent="0.25">
      <c r="B1301"/>
      <c r="C1301"/>
      <c r="D1301"/>
    </row>
    <row r="1302" spans="2:4" x14ac:dyDescent="0.25">
      <c r="B1302"/>
      <c r="C1302"/>
      <c r="D1302"/>
    </row>
    <row r="1303" spans="2:4" x14ac:dyDescent="0.25">
      <c r="B1303"/>
      <c r="C1303"/>
      <c r="D1303"/>
    </row>
    <row r="1304" spans="2:4" x14ac:dyDescent="0.25">
      <c r="B1304"/>
      <c r="C1304"/>
      <c r="D1304"/>
    </row>
    <row r="1305" spans="2:4" x14ac:dyDescent="0.25">
      <c r="B1305"/>
      <c r="C1305"/>
      <c r="D1305"/>
    </row>
    <row r="1306" spans="2:4" x14ac:dyDescent="0.25">
      <c r="B1306"/>
      <c r="C1306"/>
      <c r="D1306"/>
    </row>
    <row r="1307" spans="2:4" x14ac:dyDescent="0.25">
      <c r="B1307"/>
      <c r="C1307"/>
      <c r="D1307"/>
    </row>
    <row r="1308" spans="2:4" x14ac:dyDescent="0.25">
      <c r="B1308"/>
      <c r="C1308"/>
      <c r="D1308"/>
    </row>
    <row r="1309" spans="2:4" x14ac:dyDescent="0.25">
      <c r="B1309"/>
      <c r="C1309"/>
      <c r="D1309"/>
    </row>
    <row r="1310" spans="2:4" x14ac:dyDescent="0.25">
      <c r="B1310"/>
      <c r="C1310"/>
      <c r="D1310"/>
    </row>
    <row r="1311" spans="2:4" x14ac:dyDescent="0.25">
      <c r="B1311"/>
      <c r="C1311"/>
      <c r="D1311"/>
    </row>
    <row r="1312" spans="2:4" x14ac:dyDescent="0.25">
      <c r="B1312"/>
      <c r="C1312"/>
      <c r="D1312"/>
    </row>
    <row r="1313" spans="2:4" x14ac:dyDescent="0.25">
      <c r="B1313"/>
      <c r="C1313"/>
      <c r="D1313"/>
    </row>
    <row r="1314" spans="2:4" x14ac:dyDescent="0.25">
      <c r="B1314"/>
      <c r="C1314"/>
      <c r="D1314"/>
    </row>
    <row r="1315" spans="2:4" x14ac:dyDescent="0.25">
      <c r="B1315"/>
      <c r="C1315"/>
      <c r="D1315"/>
    </row>
    <row r="1316" spans="2:4" x14ac:dyDescent="0.25">
      <c r="B1316"/>
      <c r="C1316"/>
      <c r="D1316"/>
    </row>
    <row r="1317" spans="2:4" x14ac:dyDescent="0.25">
      <c r="B1317"/>
      <c r="C1317"/>
      <c r="D1317"/>
    </row>
    <row r="1318" spans="2:4" x14ac:dyDescent="0.25">
      <c r="B1318"/>
      <c r="C1318"/>
      <c r="D1318"/>
    </row>
    <row r="1319" spans="2:4" x14ac:dyDescent="0.25">
      <c r="B1319"/>
      <c r="C1319"/>
      <c r="D1319"/>
    </row>
    <row r="1320" spans="2:4" x14ac:dyDescent="0.25">
      <c r="B1320"/>
      <c r="C1320"/>
      <c r="D1320"/>
    </row>
    <row r="1321" spans="2:4" x14ac:dyDescent="0.25">
      <c r="B1321"/>
      <c r="C1321"/>
      <c r="D1321"/>
    </row>
    <row r="1322" spans="2:4" x14ac:dyDescent="0.25">
      <c r="B1322"/>
      <c r="C1322"/>
      <c r="D1322"/>
    </row>
    <row r="1323" spans="2:4" x14ac:dyDescent="0.25">
      <c r="B1323"/>
      <c r="C1323"/>
      <c r="D1323"/>
    </row>
    <row r="1324" spans="2:4" x14ac:dyDescent="0.25">
      <c r="B1324"/>
      <c r="C1324"/>
      <c r="D1324"/>
    </row>
    <row r="1325" spans="2:4" x14ac:dyDescent="0.25">
      <c r="B1325"/>
      <c r="C1325"/>
      <c r="D1325"/>
    </row>
    <row r="1326" spans="2:4" x14ac:dyDescent="0.25">
      <c r="B1326"/>
      <c r="C1326"/>
      <c r="D1326"/>
    </row>
    <row r="1327" spans="2:4" x14ac:dyDescent="0.25">
      <c r="B1327"/>
      <c r="C1327"/>
      <c r="D1327"/>
    </row>
    <row r="1328" spans="2:4" x14ac:dyDescent="0.25">
      <c r="B1328"/>
      <c r="C1328"/>
      <c r="D1328"/>
    </row>
    <row r="1329" spans="2:4" x14ac:dyDescent="0.25">
      <c r="B1329"/>
      <c r="C1329"/>
      <c r="D1329"/>
    </row>
    <row r="1330" spans="2:4" x14ac:dyDescent="0.25">
      <c r="B1330"/>
      <c r="C1330"/>
      <c r="D1330"/>
    </row>
    <row r="1331" spans="2:4" x14ac:dyDescent="0.25">
      <c r="B1331"/>
      <c r="C1331"/>
      <c r="D1331"/>
    </row>
    <row r="1332" spans="2:4" x14ac:dyDescent="0.25">
      <c r="B1332"/>
      <c r="C1332"/>
      <c r="D1332"/>
    </row>
    <row r="1333" spans="2:4" x14ac:dyDescent="0.25">
      <c r="B1333"/>
      <c r="C1333"/>
      <c r="D1333"/>
    </row>
    <row r="1334" spans="2:4" x14ac:dyDescent="0.25">
      <c r="B1334"/>
      <c r="C1334"/>
      <c r="D1334"/>
    </row>
    <row r="1335" spans="2:4" x14ac:dyDescent="0.25">
      <c r="B1335"/>
      <c r="C1335"/>
      <c r="D1335"/>
    </row>
    <row r="1336" spans="2:4" x14ac:dyDescent="0.25">
      <c r="B1336"/>
      <c r="C1336"/>
      <c r="D1336"/>
    </row>
    <row r="1337" spans="2:4" x14ac:dyDescent="0.25">
      <c r="B1337"/>
      <c r="C1337"/>
      <c r="D1337"/>
    </row>
    <row r="1338" spans="2:4" x14ac:dyDescent="0.25">
      <c r="B1338"/>
      <c r="C1338"/>
      <c r="D1338"/>
    </row>
    <row r="1339" spans="2:4" x14ac:dyDescent="0.25">
      <c r="B1339"/>
      <c r="C1339"/>
      <c r="D1339"/>
    </row>
    <row r="1340" spans="2:4" x14ac:dyDescent="0.25">
      <c r="B1340"/>
      <c r="C1340"/>
      <c r="D1340"/>
    </row>
    <row r="1341" spans="2:4" x14ac:dyDescent="0.25">
      <c r="B1341"/>
      <c r="C1341"/>
      <c r="D1341"/>
    </row>
    <row r="1342" spans="2:4" x14ac:dyDescent="0.25">
      <c r="B1342"/>
      <c r="C1342"/>
      <c r="D1342"/>
    </row>
    <row r="1343" spans="2:4" x14ac:dyDescent="0.25">
      <c r="B1343"/>
      <c r="C1343"/>
      <c r="D1343"/>
    </row>
    <row r="1344" spans="2:4" x14ac:dyDescent="0.25">
      <c r="B1344"/>
      <c r="C1344"/>
      <c r="D1344"/>
    </row>
    <row r="1345" spans="2:4" x14ac:dyDescent="0.25">
      <c r="B1345"/>
      <c r="C1345"/>
      <c r="D1345"/>
    </row>
    <row r="1346" spans="2:4" x14ac:dyDescent="0.25">
      <c r="B1346"/>
      <c r="C1346"/>
      <c r="D1346"/>
    </row>
    <row r="1347" spans="2:4" x14ac:dyDescent="0.25">
      <c r="B1347"/>
      <c r="C1347"/>
      <c r="D1347"/>
    </row>
    <row r="1348" spans="2:4" x14ac:dyDescent="0.25">
      <c r="B1348"/>
      <c r="C1348"/>
      <c r="D1348"/>
    </row>
    <row r="1349" spans="2:4" x14ac:dyDescent="0.25">
      <c r="B1349"/>
      <c r="C1349"/>
      <c r="D1349"/>
    </row>
    <row r="1350" spans="2:4" x14ac:dyDescent="0.25">
      <c r="B1350"/>
      <c r="C1350"/>
      <c r="D1350"/>
    </row>
    <row r="1351" spans="2:4" x14ac:dyDescent="0.25">
      <c r="B1351"/>
      <c r="C1351"/>
      <c r="D1351"/>
    </row>
    <row r="1352" spans="2:4" x14ac:dyDescent="0.25">
      <c r="B1352"/>
      <c r="C1352"/>
      <c r="D1352"/>
    </row>
    <row r="1353" spans="2:4" x14ac:dyDescent="0.25">
      <c r="B1353"/>
      <c r="C1353"/>
      <c r="D1353"/>
    </row>
    <row r="1354" spans="2:4" x14ac:dyDescent="0.25">
      <c r="B1354"/>
      <c r="C1354"/>
      <c r="D1354"/>
    </row>
    <row r="1355" spans="2:4" x14ac:dyDescent="0.25">
      <c r="B1355"/>
      <c r="C1355"/>
      <c r="D1355"/>
    </row>
    <row r="1356" spans="2:4" x14ac:dyDescent="0.25">
      <c r="B1356"/>
      <c r="C1356"/>
      <c r="D1356"/>
    </row>
    <row r="1357" spans="2:4" x14ac:dyDescent="0.25">
      <c r="B1357"/>
      <c r="C1357"/>
      <c r="D1357"/>
    </row>
    <row r="1358" spans="2:4" x14ac:dyDescent="0.25">
      <c r="B1358"/>
      <c r="C1358"/>
      <c r="D1358"/>
    </row>
    <row r="1359" spans="2:4" x14ac:dyDescent="0.25">
      <c r="B1359"/>
      <c r="C1359"/>
      <c r="D1359"/>
    </row>
    <row r="1360" spans="2:4" x14ac:dyDescent="0.25">
      <c r="B1360"/>
      <c r="C1360"/>
      <c r="D1360"/>
    </row>
    <row r="1361" spans="2:4" x14ac:dyDescent="0.25">
      <c r="B1361"/>
      <c r="C1361"/>
      <c r="D1361"/>
    </row>
    <row r="1362" spans="2:4" x14ac:dyDescent="0.25">
      <c r="B1362"/>
      <c r="C1362"/>
      <c r="D1362"/>
    </row>
    <row r="1363" spans="2:4" x14ac:dyDescent="0.25">
      <c r="B1363"/>
      <c r="C1363"/>
      <c r="D1363"/>
    </row>
    <row r="1364" spans="2:4" x14ac:dyDescent="0.25">
      <c r="B1364"/>
      <c r="C1364"/>
      <c r="D1364"/>
    </row>
    <row r="1365" spans="2:4" x14ac:dyDescent="0.25">
      <c r="B1365"/>
      <c r="C1365"/>
      <c r="D1365"/>
    </row>
    <row r="1366" spans="2:4" x14ac:dyDescent="0.25">
      <c r="B1366"/>
      <c r="C1366"/>
      <c r="D1366"/>
    </row>
    <row r="1367" spans="2:4" x14ac:dyDescent="0.25">
      <c r="B1367"/>
      <c r="C1367"/>
      <c r="D1367"/>
    </row>
    <row r="1368" spans="2:4" x14ac:dyDescent="0.25">
      <c r="B1368"/>
      <c r="C1368"/>
      <c r="D1368"/>
    </row>
    <row r="1369" spans="2:4" x14ac:dyDescent="0.25">
      <c r="B1369"/>
      <c r="C1369"/>
      <c r="D1369"/>
    </row>
    <row r="1370" spans="2:4" x14ac:dyDescent="0.25">
      <c r="B1370"/>
      <c r="C1370"/>
      <c r="D1370"/>
    </row>
    <row r="1371" spans="2:4" x14ac:dyDescent="0.25">
      <c r="B1371"/>
      <c r="C1371"/>
      <c r="D1371"/>
    </row>
    <row r="1372" spans="2:4" x14ac:dyDescent="0.25">
      <c r="B1372"/>
      <c r="C1372"/>
      <c r="D1372"/>
    </row>
    <row r="1373" spans="2:4" x14ac:dyDescent="0.25">
      <c r="B1373"/>
      <c r="C1373"/>
      <c r="D1373"/>
    </row>
    <row r="1374" spans="2:4" x14ac:dyDescent="0.25">
      <c r="B1374"/>
      <c r="C1374"/>
      <c r="D1374"/>
    </row>
    <row r="1375" spans="2:4" x14ac:dyDescent="0.25">
      <c r="B1375"/>
      <c r="C1375"/>
      <c r="D1375"/>
    </row>
    <row r="1376" spans="2:4" x14ac:dyDescent="0.25">
      <c r="B1376"/>
      <c r="C1376"/>
      <c r="D1376"/>
    </row>
    <row r="1377" spans="2:4" x14ac:dyDescent="0.25">
      <c r="B1377"/>
      <c r="C1377"/>
      <c r="D1377"/>
    </row>
    <row r="1378" spans="2:4" x14ac:dyDescent="0.25">
      <c r="B1378"/>
      <c r="C1378"/>
      <c r="D1378"/>
    </row>
    <row r="1379" spans="2:4" x14ac:dyDescent="0.25">
      <c r="B1379"/>
      <c r="C1379"/>
      <c r="D1379"/>
    </row>
    <row r="1380" spans="2:4" x14ac:dyDescent="0.25">
      <c r="B1380"/>
      <c r="C1380"/>
      <c r="D1380"/>
    </row>
    <row r="1381" spans="2:4" x14ac:dyDescent="0.25">
      <c r="B1381"/>
      <c r="C1381"/>
      <c r="D1381"/>
    </row>
    <row r="1382" spans="2:4" x14ac:dyDescent="0.25">
      <c r="B1382"/>
      <c r="C1382"/>
      <c r="D1382"/>
    </row>
    <row r="1383" spans="2:4" x14ac:dyDescent="0.25">
      <c r="B1383"/>
      <c r="C1383"/>
      <c r="D1383"/>
    </row>
    <row r="1384" spans="2:4" x14ac:dyDescent="0.25">
      <c r="B1384"/>
      <c r="C1384"/>
      <c r="D1384"/>
    </row>
    <row r="1385" spans="2:4" x14ac:dyDescent="0.25">
      <c r="B1385"/>
      <c r="C1385"/>
      <c r="D1385"/>
    </row>
    <row r="1386" spans="2:4" x14ac:dyDescent="0.25">
      <c r="B1386"/>
      <c r="C1386"/>
      <c r="D1386"/>
    </row>
    <row r="1387" spans="2:4" x14ac:dyDescent="0.25">
      <c r="B1387"/>
      <c r="C1387"/>
      <c r="D1387"/>
    </row>
    <row r="1388" spans="2:4" x14ac:dyDescent="0.25">
      <c r="B1388"/>
      <c r="C1388"/>
      <c r="D1388"/>
    </row>
    <row r="1389" spans="2:4" x14ac:dyDescent="0.25">
      <c r="B1389"/>
      <c r="C1389"/>
      <c r="D1389"/>
    </row>
    <row r="1390" spans="2:4" x14ac:dyDescent="0.25">
      <c r="B1390"/>
      <c r="C1390"/>
      <c r="D1390"/>
    </row>
    <row r="1391" spans="2:4" x14ac:dyDescent="0.25">
      <c r="B1391"/>
      <c r="C1391"/>
      <c r="D1391"/>
    </row>
    <row r="1392" spans="2:4" x14ac:dyDescent="0.25">
      <c r="B1392"/>
      <c r="C1392"/>
      <c r="D1392"/>
    </row>
    <row r="1393" spans="2:4" x14ac:dyDescent="0.25">
      <c r="B1393"/>
      <c r="C1393"/>
      <c r="D1393"/>
    </row>
    <row r="1394" spans="2:4" x14ac:dyDescent="0.25">
      <c r="B1394"/>
      <c r="C1394"/>
      <c r="D1394"/>
    </row>
    <row r="1395" spans="2:4" x14ac:dyDescent="0.25">
      <c r="B1395"/>
      <c r="C1395"/>
      <c r="D1395"/>
    </row>
    <row r="1396" spans="2:4" x14ac:dyDescent="0.25">
      <c r="B1396"/>
      <c r="C1396"/>
      <c r="D1396"/>
    </row>
    <row r="1397" spans="2:4" x14ac:dyDescent="0.25">
      <c r="B1397"/>
      <c r="C1397"/>
      <c r="D1397"/>
    </row>
    <row r="1398" spans="2:4" x14ac:dyDescent="0.25">
      <c r="B1398"/>
      <c r="C1398"/>
      <c r="D1398"/>
    </row>
    <row r="1399" spans="2:4" x14ac:dyDescent="0.25">
      <c r="B1399"/>
      <c r="C1399"/>
      <c r="D1399"/>
    </row>
    <row r="1400" spans="2:4" x14ac:dyDescent="0.25">
      <c r="B1400"/>
      <c r="C1400"/>
      <c r="D1400"/>
    </row>
    <row r="1401" spans="2:4" x14ac:dyDescent="0.25">
      <c r="B1401"/>
      <c r="C1401"/>
      <c r="D1401"/>
    </row>
    <row r="1402" spans="2:4" x14ac:dyDescent="0.25">
      <c r="B1402"/>
      <c r="C1402"/>
      <c r="D1402"/>
    </row>
    <row r="1403" spans="2:4" x14ac:dyDescent="0.25">
      <c r="B1403"/>
      <c r="C1403"/>
      <c r="D1403"/>
    </row>
    <row r="1404" spans="2:4" x14ac:dyDescent="0.25">
      <c r="B1404"/>
      <c r="C1404"/>
      <c r="D1404"/>
    </row>
    <row r="1405" spans="2:4" x14ac:dyDescent="0.25">
      <c r="B1405"/>
      <c r="C1405"/>
      <c r="D1405"/>
    </row>
    <row r="1406" spans="2:4" x14ac:dyDescent="0.25">
      <c r="B1406"/>
      <c r="C1406"/>
      <c r="D1406"/>
    </row>
    <row r="1407" spans="2:4" x14ac:dyDescent="0.25">
      <c r="B1407"/>
      <c r="C1407"/>
      <c r="D1407"/>
    </row>
    <row r="1408" spans="2:4" x14ac:dyDescent="0.25">
      <c r="B1408"/>
      <c r="C1408"/>
      <c r="D1408"/>
    </row>
    <row r="1409" spans="2:4" x14ac:dyDescent="0.25">
      <c r="B1409"/>
      <c r="C1409"/>
      <c r="D1409"/>
    </row>
    <row r="1410" spans="2:4" x14ac:dyDescent="0.25">
      <c r="B1410"/>
      <c r="C1410"/>
      <c r="D1410"/>
    </row>
    <row r="1411" spans="2:4" x14ac:dyDescent="0.25">
      <c r="B1411"/>
      <c r="C1411"/>
      <c r="D1411"/>
    </row>
    <row r="1412" spans="2:4" x14ac:dyDescent="0.25">
      <c r="B1412"/>
      <c r="C1412"/>
      <c r="D1412"/>
    </row>
    <row r="1413" spans="2:4" x14ac:dyDescent="0.25">
      <c r="B1413"/>
      <c r="C1413"/>
      <c r="D1413"/>
    </row>
    <row r="1414" spans="2:4" x14ac:dyDescent="0.25">
      <c r="B1414"/>
      <c r="C1414"/>
      <c r="D1414"/>
    </row>
    <row r="1415" spans="2:4" x14ac:dyDescent="0.25">
      <c r="B1415"/>
      <c r="C1415"/>
      <c r="D1415"/>
    </row>
    <row r="1416" spans="2:4" x14ac:dyDescent="0.25">
      <c r="B1416"/>
      <c r="C1416"/>
      <c r="D1416"/>
    </row>
    <row r="1417" spans="2:4" x14ac:dyDescent="0.25">
      <c r="B1417"/>
      <c r="C1417"/>
      <c r="D1417"/>
    </row>
    <row r="1418" spans="2:4" x14ac:dyDescent="0.25">
      <c r="B1418"/>
      <c r="C1418"/>
      <c r="D1418"/>
    </row>
    <row r="1419" spans="2:4" x14ac:dyDescent="0.25">
      <c r="B1419"/>
      <c r="C1419"/>
      <c r="D1419"/>
    </row>
    <row r="1420" spans="2:4" x14ac:dyDescent="0.25">
      <c r="B1420"/>
      <c r="C1420"/>
      <c r="D1420"/>
    </row>
    <row r="1421" spans="2:4" x14ac:dyDescent="0.25">
      <c r="B1421"/>
      <c r="C1421"/>
      <c r="D1421"/>
    </row>
    <row r="1422" spans="2:4" x14ac:dyDescent="0.25">
      <c r="B1422"/>
      <c r="C1422"/>
      <c r="D1422"/>
    </row>
    <row r="1423" spans="2:4" x14ac:dyDescent="0.25">
      <c r="B1423"/>
      <c r="C1423"/>
      <c r="D1423"/>
    </row>
    <row r="1424" spans="2:4" x14ac:dyDescent="0.25">
      <c r="B1424"/>
      <c r="C1424"/>
      <c r="D1424"/>
    </row>
    <row r="1425" spans="2:4" x14ac:dyDescent="0.25">
      <c r="B1425"/>
      <c r="C1425"/>
      <c r="D1425"/>
    </row>
    <row r="1426" spans="2:4" x14ac:dyDescent="0.25">
      <c r="B1426"/>
      <c r="C1426"/>
      <c r="D1426"/>
    </row>
    <row r="1427" spans="2:4" x14ac:dyDescent="0.25">
      <c r="B1427"/>
      <c r="C1427"/>
      <c r="D1427"/>
    </row>
    <row r="1428" spans="2:4" x14ac:dyDescent="0.25">
      <c r="B1428"/>
      <c r="C1428"/>
      <c r="D1428"/>
    </row>
    <row r="1429" spans="2:4" x14ac:dyDescent="0.25">
      <c r="B1429"/>
      <c r="C1429"/>
      <c r="D1429"/>
    </row>
    <row r="1430" spans="2:4" x14ac:dyDescent="0.25">
      <c r="B1430"/>
      <c r="C1430"/>
      <c r="D1430"/>
    </row>
    <row r="1431" spans="2:4" x14ac:dyDescent="0.25">
      <c r="B1431"/>
      <c r="C1431"/>
      <c r="D1431"/>
    </row>
    <row r="1432" spans="2:4" x14ac:dyDescent="0.25">
      <c r="B1432"/>
      <c r="C1432"/>
      <c r="D1432"/>
    </row>
    <row r="1433" spans="2:4" x14ac:dyDescent="0.25">
      <c r="B1433"/>
      <c r="C1433"/>
      <c r="D1433"/>
    </row>
    <row r="1434" spans="2:4" x14ac:dyDescent="0.25">
      <c r="B1434"/>
      <c r="C1434"/>
      <c r="D1434"/>
    </row>
    <row r="1435" spans="2:4" x14ac:dyDescent="0.25">
      <c r="B1435"/>
      <c r="C1435"/>
      <c r="D1435"/>
    </row>
    <row r="1436" spans="2:4" x14ac:dyDescent="0.25">
      <c r="B1436"/>
      <c r="C1436"/>
      <c r="D1436"/>
    </row>
    <row r="1437" spans="2:4" x14ac:dyDescent="0.25">
      <c r="B1437"/>
      <c r="C1437"/>
      <c r="D1437"/>
    </row>
    <row r="1438" spans="2:4" x14ac:dyDescent="0.25">
      <c r="B1438"/>
      <c r="C1438"/>
      <c r="D1438"/>
    </row>
    <row r="1439" spans="2:4" x14ac:dyDescent="0.25">
      <c r="B1439"/>
      <c r="C1439"/>
      <c r="D1439"/>
    </row>
    <row r="1440" spans="2:4" x14ac:dyDescent="0.25">
      <c r="B1440"/>
      <c r="C1440"/>
      <c r="D1440"/>
    </row>
    <row r="1441" spans="2:4" x14ac:dyDescent="0.25">
      <c r="B1441"/>
      <c r="C1441"/>
      <c r="D1441"/>
    </row>
    <row r="1442" spans="2:4" x14ac:dyDescent="0.25">
      <c r="B1442"/>
      <c r="C1442"/>
      <c r="D1442"/>
    </row>
    <row r="1443" spans="2:4" x14ac:dyDescent="0.25">
      <c r="B1443"/>
      <c r="C1443"/>
      <c r="D1443"/>
    </row>
    <row r="1444" spans="2:4" x14ac:dyDescent="0.25">
      <c r="B1444"/>
      <c r="C1444"/>
      <c r="D1444"/>
    </row>
    <row r="1445" spans="2:4" x14ac:dyDescent="0.25">
      <c r="B1445"/>
      <c r="C1445"/>
      <c r="D1445"/>
    </row>
    <row r="1446" spans="2:4" x14ac:dyDescent="0.25">
      <c r="B1446"/>
      <c r="C1446"/>
      <c r="D1446"/>
    </row>
    <row r="1447" spans="2:4" x14ac:dyDescent="0.25">
      <c r="B1447"/>
      <c r="C1447"/>
      <c r="D1447"/>
    </row>
    <row r="1448" spans="2:4" x14ac:dyDescent="0.25">
      <c r="B1448"/>
      <c r="C1448"/>
      <c r="D1448"/>
    </row>
    <row r="1449" spans="2:4" x14ac:dyDescent="0.25">
      <c r="B1449"/>
      <c r="C1449"/>
      <c r="D1449"/>
    </row>
    <row r="1450" spans="2:4" x14ac:dyDescent="0.25">
      <c r="B1450"/>
      <c r="C1450"/>
      <c r="D1450"/>
    </row>
    <row r="1451" spans="2:4" x14ac:dyDescent="0.25">
      <c r="B1451"/>
      <c r="C1451"/>
      <c r="D1451"/>
    </row>
    <row r="1452" spans="2:4" x14ac:dyDescent="0.25">
      <c r="B1452"/>
      <c r="C1452"/>
      <c r="D1452"/>
    </row>
    <row r="1453" spans="2:4" x14ac:dyDescent="0.25">
      <c r="B1453"/>
      <c r="C1453"/>
      <c r="D1453"/>
    </row>
    <row r="1454" spans="2:4" x14ac:dyDescent="0.25">
      <c r="B1454"/>
      <c r="C1454"/>
      <c r="D1454"/>
    </row>
    <row r="1455" spans="2:4" x14ac:dyDescent="0.25">
      <c r="B1455"/>
      <c r="C1455"/>
      <c r="D1455"/>
    </row>
    <row r="1456" spans="2:4" x14ac:dyDescent="0.25">
      <c r="B1456"/>
      <c r="C1456"/>
      <c r="D1456"/>
    </row>
    <row r="1457" spans="2:4" x14ac:dyDescent="0.25">
      <c r="B1457"/>
      <c r="C1457"/>
      <c r="D1457"/>
    </row>
    <row r="1458" spans="2:4" x14ac:dyDescent="0.25">
      <c r="B1458"/>
      <c r="C1458"/>
      <c r="D1458"/>
    </row>
    <row r="1459" spans="2:4" x14ac:dyDescent="0.25">
      <c r="B1459"/>
      <c r="C1459"/>
      <c r="D1459"/>
    </row>
    <row r="1460" spans="2:4" x14ac:dyDescent="0.25">
      <c r="B1460"/>
      <c r="C1460"/>
      <c r="D1460"/>
    </row>
    <row r="1461" spans="2:4" x14ac:dyDescent="0.25">
      <c r="B1461"/>
      <c r="C1461"/>
      <c r="D1461"/>
    </row>
    <row r="1462" spans="2:4" x14ac:dyDescent="0.25">
      <c r="B1462"/>
      <c r="C1462"/>
      <c r="D1462"/>
    </row>
    <row r="1463" spans="2:4" x14ac:dyDescent="0.25">
      <c r="B1463"/>
      <c r="C1463"/>
      <c r="D1463"/>
    </row>
    <row r="1464" spans="2:4" x14ac:dyDescent="0.25">
      <c r="B1464"/>
      <c r="C1464"/>
      <c r="D1464"/>
    </row>
    <row r="1465" spans="2:4" x14ac:dyDescent="0.25">
      <c r="B1465"/>
      <c r="C1465"/>
      <c r="D1465"/>
    </row>
    <row r="1466" spans="2:4" x14ac:dyDescent="0.25">
      <c r="B1466"/>
      <c r="C1466"/>
      <c r="D1466"/>
    </row>
    <row r="1467" spans="2:4" x14ac:dyDescent="0.25">
      <c r="B1467"/>
      <c r="C1467"/>
      <c r="D1467"/>
    </row>
    <row r="1468" spans="2:4" x14ac:dyDescent="0.25">
      <c r="B1468"/>
      <c r="C1468"/>
      <c r="D1468"/>
    </row>
    <row r="1469" spans="2:4" x14ac:dyDescent="0.25">
      <c r="B1469"/>
      <c r="C1469"/>
      <c r="D1469"/>
    </row>
    <row r="1470" spans="2:4" x14ac:dyDescent="0.25">
      <c r="B1470"/>
      <c r="C1470"/>
      <c r="D1470"/>
    </row>
    <row r="1471" spans="2:4" x14ac:dyDescent="0.25">
      <c r="B1471"/>
      <c r="C1471"/>
      <c r="D1471"/>
    </row>
    <row r="1472" spans="2:4" x14ac:dyDescent="0.25">
      <c r="B1472"/>
      <c r="C1472"/>
      <c r="D1472"/>
    </row>
    <row r="1473" spans="2:4" x14ac:dyDescent="0.25">
      <c r="B1473"/>
      <c r="C1473"/>
      <c r="D1473"/>
    </row>
    <row r="1474" spans="2:4" x14ac:dyDescent="0.25">
      <c r="B1474"/>
      <c r="C1474"/>
      <c r="D1474"/>
    </row>
    <row r="1475" spans="2:4" x14ac:dyDescent="0.25">
      <c r="B1475"/>
      <c r="C1475"/>
      <c r="D1475"/>
    </row>
    <row r="1476" spans="2:4" x14ac:dyDescent="0.25">
      <c r="B1476"/>
      <c r="C1476"/>
      <c r="D1476"/>
    </row>
    <row r="1477" spans="2:4" x14ac:dyDescent="0.25">
      <c r="B1477"/>
      <c r="C1477"/>
      <c r="D1477"/>
    </row>
    <row r="1478" spans="2:4" x14ac:dyDescent="0.25">
      <c r="B1478"/>
      <c r="C1478"/>
      <c r="D1478"/>
    </row>
    <row r="1479" spans="2:4" x14ac:dyDescent="0.25">
      <c r="B1479"/>
      <c r="C1479"/>
      <c r="D1479"/>
    </row>
    <row r="1480" spans="2:4" x14ac:dyDescent="0.25">
      <c r="B1480"/>
      <c r="C1480"/>
      <c r="D1480"/>
    </row>
    <row r="1481" spans="2:4" x14ac:dyDescent="0.25">
      <c r="B1481"/>
      <c r="C1481"/>
      <c r="D1481"/>
    </row>
    <row r="1482" spans="2:4" x14ac:dyDescent="0.25">
      <c r="B1482"/>
      <c r="C1482"/>
      <c r="D1482"/>
    </row>
    <row r="1483" spans="2:4" x14ac:dyDescent="0.25">
      <c r="B1483"/>
      <c r="C1483"/>
      <c r="D1483"/>
    </row>
    <row r="1484" spans="2:4" x14ac:dyDescent="0.25">
      <c r="B1484"/>
      <c r="C1484"/>
      <c r="D1484"/>
    </row>
    <row r="1485" spans="2:4" x14ac:dyDescent="0.25">
      <c r="B1485"/>
      <c r="C1485"/>
      <c r="D1485"/>
    </row>
    <row r="1486" spans="2:4" x14ac:dyDescent="0.25">
      <c r="B1486"/>
      <c r="C1486"/>
      <c r="D1486"/>
    </row>
    <row r="1487" spans="2:4" x14ac:dyDescent="0.25">
      <c r="B1487"/>
      <c r="C1487"/>
      <c r="D1487"/>
    </row>
    <row r="1488" spans="2:4" x14ac:dyDescent="0.25">
      <c r="B1488"/>
      <c r="C1488"/>
      <c r="D1488"/>
    </row>
    <row r="1489" spans="2:4" x14ac:dyDescent="0.25">
      <c r="B1489"/>
      <c r="C1489"/>
      <c r="D1489"/>
    </row>
    <row r="1490" spans="2:4" x14ac:dyDescent="0.25">
      <c r="B1490"/>
      <c r="C1490"/>
      <c r="D1490"/>
    </row>
    <row r="1491" spans="2:4" x14ac:dyDescent="0.25">
      <c r="B1491"/>
      <c r="C1491"/>
      <c r="D1491"/>
    </row>
    <row r="1492" spans="2:4" x14ac:dyDescent="0.25">
      <c r="B1492"/>
      <c r="C1492"/>
      <c r="D1492"/>
    </row>
    <row r="1493" spans="2:4" x14ac:dyDescent="0.25">
      <c r="B1493"/>
      <c r="C1493"/>
      <c r="D1493"/>
    </row>
    <row r="1494" spans="2:4" x14ac:dyDescent="0.25">
      <c r="B1494"/>
      <c r="C1494"/>
      <c r="D1494"/>
    </row>
    <row r="1495" spans="2:4" x14ac:dyDescent="0.25">
      <c r="B1495"/>
      <c r="C1495"/>
      <c r="D1495"/>
    </row>
    <row r="1496" spans="2:4" x14ac:dyDescent="0.25">
      <c r="B1496"/>
      <c r="C1496"/>
      <c r="D1496"/>
    </row>
    <row r="1497" spans="2:4" x14ac:dyDescent="0.25">
      <c r="B1497"/>
      <c r="C1497"/>
      <c r="D1497"/>
    </row>
    <row r="1498" spans="2:4" x14ac:dyDescent="0.25">
      <c r="B1498"/>
      <c r="C1498"/>
      <c r="D1498"/>
    </row>
    <row r="1499" spans="2:4" x14ac:dyDescent="0.25">
      <c r="B1499"/>
      <c r="C1499"/>
      <c r="D1499"/>
    </row>
    <row r="1500" spans="2:4" x14ac:dyDescent="0.25">
      <c r="B1500"/>
      <c r="C1500"/>
      <c r="D1500"/>
    </row>
    <row r="1501" spans="2:4" x14ac:dyDescent="0.25">
      <c r="B1501"/>
      <c r="C1501"/>
      <c r="D1501"/>
    </row>
    <row r="1502" spans="2:4" x14ac:dyDescent="0.25">
      <c r="B1502"/>
      <c r="C1502"/>
      <c r="D1502"/>
    </row>
    <row r="1503" spans="2:4" x14ac:dyDescent="0.25">
      <c r="B1503"/>
      <c r="C1503"/>
      <c r="D1503"/>
    </row>
    <row r="1504" spans="2:4" x14ac:dyDescent="0.25">
      <c r="B1504"/>
      <c r="C1504"/>
      <c r="D1504"/>
    </row>
    <row r="1505" spans="2:4" x14ac:dyDescent="0.25">
      <c r="B1505"/>
      <c r="C1505"/>
      <c r="D1505"/>
    </row>
    <row r="1506" spans="2:4" x14ac:dyDescent="0.25">
      <c r="B1506"/>
      <c r="C1506"/>
      <c r="D1506"/>
    </row>
    <row r="1507" spans="2:4" x14ac:dyDescent="0.25">
      <c r="B1507"/>
      <c r="C1507"/>
      <c r="D1507"/>
    </row>
    <row r="1508" spans="2:4" x14ac:dyDescent="0.25">
      <c r="B1508"/>
      <c r="C1508"/>
      <c r="D1508"/>
    </row>
    <row r="1509" spans="2:4" x14ac:dyDescent="0.25">
      <c r="B1509"/>
      <c r="C1509"/>
      <c r="D1509"/>
    </row>
    <row r="1510" spans="2:4" x14ac:dyDescent="0.25">
      <c r="B1510"/>
      <c r="C1510"/>
      <c r="D1510"/>
    </row>
    <row r="1511" spans="2:4" x14ac:dyDescent="0.25">
      <c r="B1511"/>
      <c r="C1511"/>
      <c r="D1511"/>
    </row>
    <row r="1512" spans="2:4" x14ac:dyDescent="0.25">
      <c r="B1512"/>
      <c r="C1512"/>
      <c r="D1512"/>
    </row>
    <row r="1513" spans="2:4" x14ac:dyDescent="0.25">
      <c r="B1513"/>
      <c r="C1513"/>
      <c r="D1513"/>
    </row>
    <row r="1514" spans="2:4" x14ac:dyDescent="0.25">
      <c r="B1514"/>
      <c r="C1514"/>
      <c r="D1514"/>
    </row>
    <row r="1515" spans="2:4" x14ac:dyDescent="0.25">
      <c r="B1515"/>
      <c r="C1515"/>
      <c r="D1515"/>
    </row>
    <row r="1516" spans="2:4" x14ac:dyDescent="0.25">
      <c r="B1516"/>
      <c r="C1516"/>
      <c r="D1516"/>
    </row>
    <row r="1517" spans="2:4" x14ac:dyDescent="0.25">
      <c r="B1517"/>
      <c r="C1517"/>
      <c r="D1517"/>
    </row>
    <row r="1518" spans="2:4" x14ac:dyDescent="0.25">
      <c r="B1518"/>
      <c r="C1518"/>
      <c r="D1518"/>
    </row>
    <row r="1519" spans="2:4" x14ac:dyDescent="0.25">
      <c r="B1519"/>
      <c r="C1519"/>
      <c r="D1519"/>
    </row>
    <row r="1520" spans="2:4" x14ac:dyDescent="0.25">
      <c r="B1520"/>
      <c r="C1520"/>
      <c r="D1520"/>
    </row>
    <row r="1521" spans="2:4" x14ac:dyDescent="0.25">
      <c r="B1521"/>
      <c r="C1521"/>
      <c r="D1521"/>
    </row>
    <row r="1522" spans="2:4" x14ac:dyDescent="0.25">
      <c r="B1522"/>
      <c r="C1522"/>
      <c r="D1522"/>
    </row>
    <row r="1523" spans="2:4" x14ac:dyDescent="0.25">
      <c r="B1523"/>
      <c r="C1523"/>
      <c r="D1523"/>
    </row>
    <row r="1524" spans="2:4" x14ac:dyDescent="0.25">
      <c r="B1524"/>
      <c r="C1524"/>
      <c r="D1524"/>
    </row>
    <row r="1525" spans="2:4" x14ac:dyDescent="0.25">
      <c r="B1525"/>
      <c r="C1525"/>
      <c r="D1525"/>
    </row>
    <row r="1526" spans="2:4" x14ac:dyDescent="0.25">
      <c r="B1526"/>
      <c r="C1526"/>
      <c r="D1526"/>
    </row>
    <row r="1527" spans="2:4" x14ac:dyDescent="0.25">
      <c r="B1527"/>
      <c r="C1527"/>
      <c r="D1527"/>
    </row>
    <row r="1528" spans="2:4" x14ac:dyDescent="0.25">
      <c r="B1528"/>
      <c r="C1528"/>
      <c r="D1528"/>
    </row>
    <row r="1529" spans="2:4" x14ac:dyDescent="0.25">
      <c r="B1529"/>
      <c r="C1529"/>
      <c r="D1529"/>
    </row>
    <row r="1530" spans="2:4" x14ac:dyDescent="0.25">
      <c r="B1530"/>
      <c r="C1530"/>
      <c r="D1530"/>
    </row>
    <row r="1531" spans="2:4" x14ac:dyDescent="0.25">
      <c r="B1531"/>
      <c r="C1531"/>
      <c r="D1531"/>
    </row>
    <row r="1532" spans="2:4" x14ac:dyDescent="0.25">
      <c r="B1532"/>
      <c r="C1532"/>
      <c r="D1532"/>
    </row>
    <row r="1533" spans="2:4" x14ac:dyDescent="0.25">
      <c r="B1533"/>
      <c r="C1533"/>
      <c r="D1533"/>
    </row>
    <row r="1534" spans="2:4" x14ac:dyDescent="0.25">
      <c r="B1534"/>
      <c r="C1534"/>
      <c r="D1534"/>
    </row>
    <row r="1535" spans="2:4" x14ac:dyDescent="0.25">
      <c r="B1535"/>
      <c r="C1535"/>
      <c r="D1535"/>
    </row>
    <row r="1536" spans="2:4" x14ac:dyDescent="0.25">
      <c r="B1536"/>
      <c r="C1536"/>
      <c r="D1536"/>
    </row>
    <row r="1537" spans="2:4" x14ac:dyDescent="0.25">
      <c r="B1537"/>
      <c r="C1537"/>
      <c r="D1537"/>
    </row>
    <row r="1538" spans="2:4" x14ac:dyDescent="0.25">
      <c r="B1538"/>
      <c r="C1538"/>
      <c r="D1538"/>
    </row>
    <row r="1539" spans="2:4" x14ac:dyDescent="0.25">
      <c r="B1539"/>
      <c r="C1539"/>
      <c r="D1539"/>
    </row>
    <row r="1540" spans="2:4" x14ac:dyDescent="0.25">
      <c r="B1540"/>
      <c r="C1540"/>
      <c r="D1540"/>
    </row>
    <row r="1541" spans="2:4" x14ac:dyDescent="0.25">
      <c r="B1541"/>
      <c r="C1541"/>
      <c r="D1541"/>
    </row>
    <row r="1542" spans="2:4" x14ac:dyDescent="0.25">
      <c r="B1542"/>
      <c r="C1542"/>
      <c r="D1542"/>
    </row>
    <row r="1543" spans="2:4" x14ac:dyDescent="0.25">
      <c r="B1543"/>
      <c r="C1543"/>
      <c r="D1543"/>
    </row>
    <row r="1544" spans="2:4" x14ac:dyDescent="0.25">
      <c r="B1544"/>
      <c r="C1544"/>
      <c r="D1544"/>
    </row>
    <row r="1545" spans="2:4" x14ac:dyDescent="0.25">
      <c r="B1545"/>
      <c r="C1545"/>
      <c r="D1545"/>
    </row>
    <row r="1546" spans="2:4" x14ac:dyDescent="0.25">
      <c r="B1546"/>
      <c r="C1546"/>
      <c r="D1546"/>
    </row>
    <row r="1547" spans="2:4" x14ac:dyDescent="0.25">
      <c r="B1547"/>
      <c r="C1547"/>
      <c r="D1547"/>
    </row>
    <row r="1548" spans="2:4" x14ac:dyDescent="0.25">
      <c r="B1548"/>
      <c r="C1548"/>
      <c r="D1548"/>
    </row>
    <row r="1549" spans="2:4" x14ac:dyDescent="0.25">
      <c r="B1549"/>
      <c r="C1549"/>
      <c r="D1549"/>
    </row>
    <row r="1550" spans="2:4" x14ac:dyDescent="0.25">
      <c r="B1550"/>
      <c r="C1550"/>
      <c r="D1550"/>
    </row>
    <row r="1551" spans="2:4" x14ac:dyDescent="0.25">
      <c r="B1551"/>
      <c r="C1551"/>
      <c r="D1551"/>
    </row>
    <row r="1552" spans="2:4" x14ac:dyDescent="0.25">
      <c r="B1552"/>
      <c r="C1552"/>
      <c r="D1552"/>
    </row>
    <row r="1553" spans="2:4" x14ac:dyDescent="0.25">
      <c r="B1553"/>
      <c r="C1553"/>
      <c r="D1553"/>
    </row>
    <row r="1554" spans="2:4" x14ac:dyDescent="0.25">
      <c r="B1554"/>
      <c r="C1554"/>
      <c r="D1554"/>
    </row>
    <row r="1555" spans="2:4" x14ac:dyDescent="0.25">
      <c r="B1555"/>
      <c r="C1555"/>
      <c r="D1555"/>
    </row>
    <row r="1556" spans="2:4" x14ac:dyDescent="0.25">
      <c r="B1556"/>
      <c r="C1556"/>
      <c r="D1556"/>
    </row>
    <row r="1557" spans="2:4" x14ac:dyDescent="0.25">
      <c r="B1557"/>
      <c r="C1557"/>
      <c r="D1557"/>
    </row>
    <row r="1558" spans="2:4" x14ac:dyDescent="0.25">
      <c r="B1558"/>
      <c r="C1558"/>
      <c r="D1558"/>
    </row>
    <row r="1559" spans="2:4" x14ac:dyDescent="0.25">
      <c r="B1559"/>
      <c r="C1559"/>
      <c r="D1559"/>
    </row>
    <row r="1560" spans="2:4" x14ac:dyDescent="0.25">
      <c r="B1560"/>
      <c r="C1560"/>
      <c r="D1560"/>
    </row>
    <row r="1561" spans="2:4" x14ac:dyDescent="0.25">
      <c r="B1561"/>
      <c r="C1561"/>
      <c r="D1561"/>
    </row>
    <row r="1562" spans="2:4" x14ac:dyDescent="0.25">
      <c r="B1562"/>
      <c r="C1562"/>
      <c r="D1562"/>
    </row>
    <row r="1563" spans="2:4" x14ac:dyDescent="0.25">
      <c r="B1563"/>
      <c r="C1563"/>
      <c r="D1563"/>
    </row>
    <row r="1564" spans="2:4" x14ac:dyDescent="0.25">
      <c r="B1564"/>
      <c r="C1564"/>
      <c r="D1564"/>
    </row>
    <row r="1565" spans="2:4" x14ac:dyDescent="0.25">
      <c r="B1565"/>
      <c r="C1565"/>
      <c r="D1565"/>
    </row>
    <row r="1566" spans="2:4" x14ac:dyDescent="0.25">
      <c r="B1566"/>
      <c r="C1566"/>
      <c r="D1566"/>
    </row>
    <row r="1567" spans="2:4" x14ac:dyDescent="0.25">
      <c r="B1567"/>
      <c r="C1567"/>
      <c r="D1567"/>
    </row>
    <row r="1568" spans="2:4" x14ac:dyDescent="0.25">
      <c r="B1568"/>
      <c r="C1568"/>
      <c r="D1568"/>
    </row>
    <row r="1569" spans="2:4" x14ac:dyDescent="0.25">
      <c r="B1569"/>
      <c r="C1569"/>
      <c r="D1569"/>
    </row>
    <row r="1570" spans="2:4" x14ac:dyDescent="0.25">
      <c r="B1570"/>
      <c r="C1570"/>
      <c r="D1570"/>
    </row>
    <row r="1571" spans="2:4" x14ac:dyDescent="0.25">
      <c r="B1571"/>
      <c r="C1571"/>
      <c r="D1571"/>
    </row>
    <row r="1572" spans="2:4" x14ac:dyDescent="0.25">
      <c r="B1572"/>
      <c r="C1572"/>
      <c r="D1572"/>
    </row>
    <row r="1573" spans="2:4" x14ac:dyDescent="0.25">
      <c r="B1573"/>
      <c r="C1573"/>
      <c r="D1573"/>
    </row>
    <row r="1574" spans="2:4" x14ac:dyDescent="0.25">
      <c r="B1574"/>
      <c r="C1574"/>
      <c r="D1574"/>
    </row>
    <row r="1575" spans="2:4" x14ac:dyDescent="0.25">
      <c r="B1575"/>
      <c r="C1575"/>
      <c r="D1575"/>
    </row>
    <row r="1576" spans="2:4" x14ac:dyDescent="0.25">
      <c r="B1576"/>
      <c r="C1576"/>
      <c r="D1576"/>
    </row>
    <row r="1577" spans="2:4" x14ac:dyDescent="0.25">
      <c r="B1577"/>
      <c r="C1577"/>
      <c r="D1577"/>
    </row>
    <row r="1578" spans="2:4" x14ac:dyDescent="0.25">
      <c r="B1578"/>
      <c r="C1578"/>
      <c r="D1578"/>
    </row>
    <row r="1579" spans="2:4" x14ac:dyDescent="0.25">
      <c r="B1579"/>
      <c r="C1579"/>
      <c r="D1579"/>
    </row>
    <row r="1580" spans="2:4" x14ac:dyDescent="0.25">
      <c r="B1580"/>
      <c r="C1580"/>
      <c r="D1580"/>
    </row>
    <row r="1581" spans="2:4" x14ac:dyDescent="0.25">
      <c r="B1581"/>
      <c r="C1581"/>
      <c r="D1581"/>
    </row>
    <row r="1582" spans="2:4" x14ac:dyDescent="0.25">
      <c r="B1582"/>
      <c r="C1582"/>
      <c r="D1582"/>
    </row>
    <row r="1583" spans="2:4" x14ac:dyDescent="0.25">
      <c r="B1583"/>
      <c r="C1583"/>
      <c r="D1583"/>
    </row>
    <row r="1584" spans="2:4" x14ac:dyDescent="0.25">
      <c r="B1584"/>
      <c r="C1584"/>
      <c r="D1584"/>
    </row>
    <row r="1585" spans="2:4" x14ac:dyDescent="0.25">
      <c r="B1585"/>
      <c r="C1585"/>
      <c r="D1585"/>
    </row>
    <row r="1586" spans="2:4" x14ac:dyDescent="0.25">
      <c r="B1586"/>
      <c r="C1586"/>
      <c r="D1586"/>
    </row>
    <row r="1587" spans="2:4" x14ac:dyDescent="0.25">
      <c r="B1587"/>
      <c r="C1587"/>
      <c r="D1587"/>
    </row>
    <row r="1588" spans="2:4" x14ac:dyDescent="0.25">
      <c r="B1588"/>
      <c r="C1588"/>
      <c r="D1588"/>
    </row>
    <row r="1589" spans="2:4" x14ac:dyDescent="0.25">
      <c r="B1589"/>
      <c r="C1589"/>
      <c r="D1589"/>
    </row>
    <row r="1590" spans="2:4" x14ac:dyDescent="0.25">
      <c r="B1590"/>
      <c r="C1590"/>
      <c r="D1590"/>
    </row>
    <row r="1591" spans="2:4" x14ac:dyDescent="0.25">
      <c r="B1591"/>
      <c r="C1591"/>
      <c r="D1591"/>
    </row>
    <row r="1592" spans="2:4" x14ac:dyDescent="0.25">
      <c r="B1592"/>
      <c r="C1592"/>
      <c r="D1592"/>
    </row>
    <row r="1593" spans="2:4" x14ac:dyDescent="0.25">
      <c r="B1593"/>
      <c r="C1593"/>
      <c r="D1593"/>
    </row>
    <row r="1594" spans="2:4" x14ac:dyDescent="0.25">
      <c r="B1594"/>
      <c r="C1594"/>
      <c r="D1594"/>
    </row>
    <row r="1595" spans="2:4" x14ac:dyDescent="0.25">
      <c r="B1595"/>
      <c r="C1595"/>
      <c r="D1595"/>
    </row>
    <row r="1596" spans="2:4" x14ac:dyDescent="0.25">
      <c r="B1596"/>
      <c r="C1596"/>
      <c r="D1596"/>
    </row>
    <row r="1597" spans="2:4" x14ac:dyDescent="0.25">
      <c r="B1597"/>
      <c r="C1597"/>
      <c r="D1597"/>
    </row>
    <row r="1598" spans="2:4" x14ac:dyDescent="0.25">
      <c r="B1598"/>
      <c r="C1598"/>
      <c r="D1598"/>
    </row>
    <row r="1599" spans="2:4" x14ac:dyDescent="0.25">
      <c r="B1599"/>
      <c r="C1599"/>
      <c r="D1599"/>
    </row>
    <row r="1600" spans="2:4" x14ac:dyDescent="0.25">
      <c r="B1600"/>
      <c r="C1600"/>
      <c r="D1600"/>
    </row>
    <row r="1601" spans="2:4" x14ac:dyDescent="0.25">
      <c r="B1601"/>
      <c r="C1601"/>
      <c r="D1601"/>
    </row>
    <row r="1602" spans="2:4" x14ac:dyDescent="0.25">
      <c r="B1602"/>
      <c r="C1602"/>
      <c r="D1602"/>
    </row>
    <row r="1603" spans="2:4" x14ac:dyDescent="0.25">
      <c r="B1603"/>
      <c r="C1603"/>
      <c r="D1603"/>
    </row>
    <row r="1604" spans="2:4" x14ac:dyDescent="0.25">
      <c r="B1604"/>
      <c r="C1604"/>
      <c r="D1604"/>
    </row>
    <row r="1605" spans="2:4" x14ac:dyDescent="0.25">
      <c r="B1605"/>
      <c r="C1605"/>
      <c r="D1605"/>
    </row>
    <row r="1606" spans="2:4" x14ac:dyDescent="0.25">
      <c r="B1606"/>
      <c r="C1606"/>
      <c r="D1606"/>
    </row>
    <row r="1607" spans="2:4" x14ac:dyDescent="0.25">
      <c r="B1607"/>
      <c r="C1607"/>
      <c r="D1607"/>
    </row>
    <row r="1608" spans="2:4" x14ac:dyDescent="0.25">
      <c r="B1608"/>
      <c r="C1608"/>
      <c r="D1608"/>
    </row>
    <row r="1609" spans="2:4" x14ac:dyDescent="0.25">
      <c r="B1609"/>
      <c r="C1609"/>
      <c r="D1609"/>
    </row>
    <row r="1610" spans="2:4" x14ac:dyDescent="0.25">
      <c r="B1610"/>
      <c r="C1610"/>
      <c r="D1610"/>
    </row>
    <row r="1611" spans="2:4" x14ac:dyDescent="0.25">
      <c r="B1611"/>
      <c r="C1611"/>
      <c r="D1611"/>
    </row>
    <row r="1612" spans="2:4" x14ac:dyDescent="0.25">
      <c r="B1612"/>
      <c r="C1612"/>
      <c r="D1612"/>
    </row>
    <row r="1613" spans="2:4" x14ac:dyDescent="0.25">
      <c r="B1613"/>
      <c r="C1613"/>
      <c r="D1613"/>
    </row>
    <row r="1614" spans="2:4" x14ac:dyDescent="0.25">
      <c r="B1614"/>
      <c r="C1614"/>
      <c r="D1614"/>
    </row>
    <row r="1615" spans="2:4" x14ac:dyDescent="0.25">
      <c r="B1615"/>
      <c r="C1615"/>
      <c r="D1615"/>
    </row>
    <row r="1616" spans="2:4" x14ac:dyDescent="0.25">
      <c r="B1616"/>
      <c r="C1616"/>
      <c r="D1616"/>
    </row>
    <row r="1617" spans="2:4" x14ac:dyDescent="0.25">
      <c r="B1617"/>
      <c r="C1617"/>
      <c r="D1617"/>
    </row>
    <row r="1618" spans="2:4" x14ac:dyDescent="0.25">
      <c r="B1618"/>
      <c r="C1618"/>
      <c r="D1618"/>
    </row>
    <row r="1619" spans="2:4" x14ac:dyDescent="0.25">
      <c r="B1619"/>
      <c r="C1619"/>
      <c r="D1619"/>
    </row>
    <row r="1620" spans="2:4" x14ac:dyDescent="0.25">
      <c r="B1620"/>
      <c r="C1620"/>
      <c r="D1620"/>
    </row>
    <row r="1621" spans="2:4" x14ac:dyDescent="0.25">
      <c r="B1621"/>
      <c r="C1621"/>
      <c r="D1621"/>
    </row>
    <row r="1622" spans="2:4" x14ac:dyDescent="0.25">
      <c r="B1622"/>
      <c r="C1622"/>
      <c r="D1622"/>
    </row>
    <row r="1623" spans="2:4" x14ac:dyDescent="0.25">
      <c r="B1623"/>
      <c r="C1623"/>
      <c r="D1623"/>
    </row>
    <row r="1624" spans="2:4" x14ac:dyDescent="0.25">
      <c r="B1624"/>
      <c r="C1624"/>
      <c r="D1624"/>
    </row>
    <row r="1625" spans="2:4" x14ac:dyDescent="0.25">
      <c r="B1625"/>
      <c r="C1625"/>
      <c r="D1625"/>
    </row>
    <row r="1626" spans="2:4" x14ac:dyDescent="0.25">
      <c r="B1626"/>
      <c r="C1626"/>
      <c r="D1626"/>
    </row>
    <row r="1627" spans="2:4" x14ac:dyDescent="0.25">
      <c r="B1627"/>
      <c r="C1627"/>
      <c r="D1627"/>
    </row>
    <row r="1628" spans="2:4" x14ac:dyDescent="0.25">
      <c r="B1628"/>
      <c r="C1628"/>
      <c r="D1628"/>
    </row>
    <row r="1629" spans="2:4" x14ac:dyDescent="0.25">
      <c r="B1629"/>
      <c r="C1629"/>
      <c r="D1629"/>
    </row>
    <row r="1630" spans="2:4" x14ac:dyDescent="0.25">
      <c r="B1630"/>
      <c r="C1630"/>
      <c r="D1630"/>
    </row>
    <row r="1631" spans="2:4" x14ac:dyDescent="0.25">
      <c r="B1631"/>
      <c r="C1631"/>
      <c r="D1631"/>
    </row>
    <row r="1632" spans="2:4" x14ac:dyDescent="0.25">
      <c r="B1632"/>
      <c r="C1632"/>
      <c r="D1632"/>
    </row>
    <row r="1633" spans="2:4" x14ac:dyDescent="0.25">
      <c r="B1633"/>
      <c r="C1633"/>
      <c r="D1633"/>
    </row>
    <row r="1634" spans="2:4" x14ac:dyDescent="0.25">
      <c r="B1634"/>
      <c r="C1634"/>
      <c r="D1634"/>
    </row>
    <row r="1635" spans="2:4" x14ac:dyDescent="0.25">
      <c r="B1635"/>
      <c r="C1635"/>
      <c r="D1635"/>
    </row>
    <row r="1636" spans="2:4" x14ac:dyDescent="0.25">
      <c r="B1636"/>
      <c r="C1636"/>
      <c r="D1636"/>
    </row>
    <row r="1637" spans="2:4" x14ac:dyDescent="0.25">
      <c r="B1637"/>
      <c r="C1637"/>
      <c r="D1637"/>
    </row>
    <row r="1638" spans="2:4" x14ac:dyDescent="0.25">
      <c r="B1638"/>
      <c r="C1638"/>
      <c r="D1638"/>
    </row>
    <row r="1639" spans="2:4" x14ac:dyDescent="0.25">
      <c r="B1639"/>
      <c r="C1639"/>
      <c r="D1639"/>
    </row>
    <row r="1640" spans="2:4" x14ac:dyDescent="0.25">
      <c r="B1640"/>
      <c r="C1640"/>
      <c r="D1640"/>
    </row>
    <row r="1641" spans="2:4" x14ac:dyDescent="0.25">
      <c r="B1641"/>
      <c r="C1641"/>
      <c r="D1641"/>
    </row>
    <row r="1642" spans="2:4" x14ac:dyDescent="0.25">
      <c r="B1642"/>
      <c r="C1642"/>
      <c r="D1642"/>
    </row>
    <row r="1643" spans="2:4" x14ac:dyDescent="0.25">
      <c r="B1643"/>
      <c r="C1643"/>
      <c r="D1643"/>
    </row>
    <row r="1644" spans="2:4" x14ac:dyDescent="0.25">
      <c r="B1644"/>
      <c r="C1644"/>
      <c r="D1644"/>
    </row>
    <row r="1645" spans="2:4" x14ac:dyDescent="0.25">
      <c r="B1645"/>
      <c r="C1645"/>
      <c r="D1645"/>
    </row>
    <row r="1646" spans="2:4" x14ac:dyDescent="0.25">
      <c r="B1646"/>
      <c r="C1646"/>
      <c r="D1646"/>
    </row>
    <row r="1647" spans="2:4" x14ac:dyDescent="0.25">
      <c r="B1647"/>
      <c r="C1647"/>
      <c r="D1647"/>
    </row>
    <row r="1648" spans="2:4" x14ac:dyDescent="0.25">
      <c r="B1648"/>
      <c r="C1648"/>
      <c r="D1648"/>
    </row>
    <row r="1649" spans="2:4" x14ac:dyDescent="0.25">
      <c r="B1649"/>
      <c r="C1649"/>
      <c r="D1649"/>
    </row>
    <row r="1650" spans="2:4" x14ac:dyDescent="0.25">
      <c r="B1650"/>
      <c r="C1650"/>
      <c r="D1650"/>
    </row>
    <row r="1651" spans="2:4" x14ac:dyDescent="0.25">
      <c r="B1651"/>
      <c r="C1651"/>
      <c r="D1651"/>
    </row>
    <row r="1652" spans="2:4" x14ac:dyDescent="0.25">
      <c r="B1652"/>
      <c r="C1652"/>
      <c r="D1652"/>
    </row>
    <row r="1653" spans="2:4" x14ac:dyDescent="0.25">
      <c r="B1653"/>
      <c r="C1653"/>
      <c r="D1653"/>
    </row>
    <row r="1654" spans="2:4" x14ac:dyDescent="0.25">
      <c r="B1654"/>
      <c r="C1654"/>
      <c r="D1654"/>
    </row>
    <row r="1655" spans="2:4" x14ac:dyDescent="0.25">
      <c r="B1655"/>
      <c r="C1655"/>
      <c r="D1655"/>
    </row>
    <row r="1656" spans="2:4" x14ac:dyDescent="0.25">
      <c r="B1656"/>
      <c r="C1656"/>
      <c r="D1656"/>
    </row>
    <row r="1657" spans="2:4" x14ac:dyDescent="0.25">
      <c r="B1657"/>
      <c r="C1657"/>
      <c r="D1657"/>
    </row>
    <row r="1658" spans="2:4" x14ac:dyDescent="0.25">
      <c r="B1658"/>
      <c r="C1658"/>
      <c r="D1658"/>
    </row>
    <row r="1659" spans="2:4" x14ac:dyDescent="0.25">
      <c r="B1659"/>
      <c r="C1659"/>
      <c r="D1659"/>
    </row>
    <row r="1660" spans="2:4" x14ac:dyDescent="0.25">
      <c r="B1660"/>
      <c r="C1660"/>
      <c r="D1660"/>
    </row>
    <row r="1661" spans="2:4" x14ac:dyDescent="0.25">
      <c r="B1661"/>
      <c r="C1661"/>
      <c r="D1661"/>
    </row>
    <row r="1662" spans="2:4" x14ac:dyDescent="0.25">
      <c r="B1662"/>
      <c r="C1662"/>
      <c r="D1662"/>
    </row>
    <row r="1663" spans="2:4" x14ac:dyDescent="0.25">
      <c r="B1663"/>
      <c r="C1663"/>
      <c r="D1663"/>
    </row>
    <row r="1664" spans="2:4" x14ac:dyDescent="0.25">
      <c r="B1664"/>
      <c r="C1664"/>
      <c r="D1664"/>
    </row>
    <row r="1665" spans="2:4" x14ac:dyDescent="0.25">
      <c r="B1665"/>
      <c r="C1665"/>
      <c r="D1665"/>
    </row>
    <row r="1666" spans="2:4" x14ac:dyDescent="0.25">
      <c r="B1666"/>
      <c r="C1666"/>
      <c r="D1666"/>
    </row>
    <row r="1667" spans="2:4" x14ac:dyDescent="0.25">
      <c r="B1667"/>
      <c r="C1667"/>
      <c r="D1667"/>
    </row>
    <row r="1668" spans="2:4" x14ac:dyDescent="0.25">
      <c r="B1668"/>
      <c r="C1668"/>
      <c r="D1668"/>
    </row>
    <row r="1669" spans="2:4" x14ac:dyDescent="0.25">
      <c r="B1669"/>
      <c r="C1669"/>
      <c r="D1669"/>
    </row>
    <row r="1670" spans="2:4" x14ac:dyDescent="0.25">
      <c r="B1670"/>
      <c r="C1670"/>
      <c r="D1670"/>
    </row>
    <row r="1671" spans="2:4" x14ac:dyDescent="0.25">
      <c r="B1671"/>
      <c r="C1671"/>
      <c r="D1671"/>
    </row>
    <row r="1672" spans="2:4" x14ac:dyDescent="0.25">
      <c r="B1672"/>
      <c r="C1672"/>
      <c r="D1672"/>
    </row>
    <row r="1673" spans="2:4" x14ac:dyDescent="0.25">
      <c r="B1673"/>
      <c r="C1673"/>
      <c r="D1673"/>
    </row>
    <row r="1674" spans="2:4" x14ac:dyDescent="0.25">
      <c r="B1674"/>
      <c r="C1674"/>
      <c r="D1674"/>
    </row>
    <row r="1675" spans="2:4" x14ac:dyDescent="0.25">
      <c r="B1675"/>
      <c r="C1675"/>
      <c r="D1675"/>
    </row>
    <row r="1676" spans="2:4" x14ac:dyDescent="0.25">
      <c r="B1676"/>
      <c r="C1676"/>
      <c r="D1676"/>
    </row>
    <row r="1677" spans="2:4" x14ac:dyDescent="0.25">
      <c r="B1677"/>
      <c r="C1677"/>
      <c r="D1677"/>
    </row>
    <row r="1678" spans="2:4" x14ac:dyDescent="0.25">
      <c r="B1678"/>
      <c r="C1678"/>
      <c r="D1678"/>
    </row>
    <row r="1679" spans="2:4" x14ac:dyDescent="0.25">
      <c r="B1679"/>
      <c r="C1679"/>
      <c r="D1679"/>
    </row>
    <row r="1680" spans="2:4" x14ac:dyDescent="0.25">
      <c r="B1680"/>
      <c r="C1680"/>
      <c r="D1680"/>
    </row>
    <row r="1681" spans="2:4" x14ac:dyDescent="0.25">
      <c r="B1681"/>
      <c r="C1681"/>
      <c r="D1681"/>
    </row>
    <row r="1682" spans="2:4" x14ac:dyDescent="0.25">
      <c r="B1682"/>
      <c r="C1682"/>
      <c r="D1682"/>
    </row>
    <row r="1683" spans="2:4" x14ac:dyDescent="0.25">
      <c r="B1683"/>
      <c r="C1683"/>
      <c r="D1683"/>
    </row>
    <row r="1684" spans="2:4" x14ac:dyDescent="0.25">
      <c r="B1684"/>
      <c r="C1684"/>
      <c r="D1684"/>
    </row>
    <row r="1685" spans="2:4" x14ac:dyDescent="0.25">
      <c r="B1685"/>
      <c r="C1685"/>
      <c r="D1685"/>
    </row>
    <row r="1686" spans="2:4" x14ac:dyDescent="0.25">
      <c r="B1686"/>
      <c r="C1686"/>
      <c r="D1686"/>
    </row>
    <row r="1687" spans="2:4" x14ac:dyDescent="0.25">
      <c r="B1687"/>
      <c r="C1687"/>
      <c r="D1687"/>
    </row>
    <row r="1688" spans="2:4" x14ac:dyDescent="0.25">
      <c r="B1688"/>
      <c r="C1688"/>
      <c r="D1688"/>
    </row>
    <row r="1689" spans="2:4" x14ac:dyDescent="0.25">
      <c r="B1689"/>
      <c r="C1689"/>
      <c r="D1689"/>
    </row>
    <row r="1690" spans="2:4" x14ac:dyDescent="0.25">
      <c r="B1690"/>
      <c r="C1690"/>
      <c r="D1690"/>
    </row>
    <row r="1691" spans="2:4" x14ac:dyDescent="0.25">
      <c r="B1691"/>
      <c r="C1691"/>
      <c r="D1691"/>
    </row>
    <row r="1692" spans="2:4" x14ac:dyDescent="0.25">
      <c r="B1692"/>
      <c r="C1692"/>
      <c r="D1692"/>
    </row>
    <row r="1693" spans="2:4" x14ac:dyDescent="0.25">
      <c r="B1693"/>
      <c r="C1693"/>
      <c r="D1693"/>
    </row>
    <row r="1694" spans="2:4" x14ac:dyDescent="0.25">
      <c r="B1694"/>
      <c r="C1694"/>
      <c r="D1694"/>
    </row>
    <row r="1695" spans="2:4" x14ac:dyDescent="0.25">
      <c r="B1695"/>
      <c r="C1695"/>
      <c r="D1695"/>
    </row>
    <row r="1696" spans="2:4" x14ac:dyDescent="0.25">
      <c r="B1696"/>
      <c r="C1696"/>
      <c r="D1696"/>
    </row>
    <row r="1697" spans="2:4" x14ac:dyDescent="0.25">
      <c r="B1697"/>
      <c r="C1697"/>
      <c r="D1697"/>
    </row>
    <row r="1698" spans="2:4" x14ac:dyDescent="0.25">
      <c r="B1698"/>
      <c r="C1698"/>
      <c r="D1698"/>
    </row>
    <row r="1699" spans="2:4" x14ac:dyDescent="0.25">
      <c r="B1699"/>
      <c r="C1699"/>
      <c r="D1699"/>
    </row>
    <row r="1700" spans="2:4" x14ac:dyDescent="0.25">
      <c r="B1700"/>
      <c r="C1700"/>
      <c r="D1700"/>
    </row>
    <row r="1701" spans="2:4" x14ac:dyDescent="0.25">
      <c r="B1701"/>
      <c r="C1701"/>
      <c r="D1701"/>
    </row>
    <row r="1702" spans="2:4" x14ac:dyDescent="0.25">
      <c r="B1702"/>
      <c r="C1702"/>
      <c r="D1702"/>
    </row>
    <row r="1703" spans="2:4" x14ac:dyDescent="0.25">
      <c r="B1703"/>
      <c r="C1703"/>
      <c r="D1703"/>
    </row>
    <row r="1704" spans="2:4" x14ac:dyDescent="0.25">
      <c r="B1704"/>
      <c r="C1704"/>
      <c r="D1704"/>
    </row>
    <row r="1705" spans="2:4" x14ac:dyDescent="0.25">
      <c r="B1705"/>
      <c r="C1705"/>
      <c r="D1705"/>
    </row>
    <row r="1706" spans="2:4" x14ac:dyDescent="0.25">
      <c r="B1706"/>
      <c r="C1706"/>
      <c r="D1706"/>
    </row>
    <row r="1707" spans="2:4" x14ac:dyDescent="0.25">
      <c r="B1707"/>
      <c r="C1707"/>
      <c r="D1707"/>
    </row>
    <row r="1708" spans="2:4" x14ac:dyDescent="0.25">
      <c r="B1708"/>
      <c r="C1708"/>
      <c r="D1708"/>
    </row>
    <row r="1709" spans="2:4" x14ac:dyDescent="0.25">
      <c r="B1709"/>
      <c r="C1709"/>
      <c r="D1709"/>
    </row>
    <row r="1710" spans="2:4" x14ac:dyDescent="0.25">
      <c r="B1710"/>
      <c r="C1710"/>
      <c r="D1710"/>
    </row>
    <row r="1711" spans="2:4" x14ac:dyDescent="0.25">
      <c r="B1711"/>
      <c r="C1711"/>
      <c r="D1711"/>
    </row>
    <row r="1712" spans="2:4" x14ac:dyDescent="0.25">
      <c r="B1712"/>
      <c r="C1712"/>
      <c r="D1712"/>
    </row>
    <row r="1713" spans="2:4" x14ac:dyDescent="0.25">
      <c r="B1713"/>
      <c r="C1713"/>
      <c r="D1713"/>
    </row>
    <row r="1714" spans="2:4" x14ac:dyDescent="0.25">
      <c r="B1714"/>
      <c r="C1714"/>
      <c r="D1714"/>
    </row>
    <row r="1715" spans="2:4" x14ac:dyDescent="0.25">
      <c r="B1715"/>
      <c r="C1715"/>
      <c r="D1715"/>
    </row>
    <row r="1716" spans="2:4" x14ac:dyDescent="0.25">
      <c r="B1716"/>
      <c r="C1716"/>
      <c r="D1716"/>
    </row>
    <row r="1717" spans="2:4" x14ac:dyDescent="0.25">
      <c r="B1717"/>
      <c r="C1717"/>
      <c r="D1717"/>
    </row>
    <row r="1718" spans="2:4" x14ac:dyDescent="0.25">
      <c r="B1718"/>
      <c r="C1718"/>
      <c r="D1718"/>
    </row>
    <row r="1719" spans="2:4" x14ac:dyDescent="0.25">
      <c r="B1719"/>
      <c r="C1719"/>
      <c r="D1719"/>
    </row>
    <row r="1720" spans="2:4" x14ac:dyDescent="0.25">
      <c r="B1720"/>
      <c r="C1720"/>
      <c r="D1720"/>
    </row>
    <row r="1721" spans="2:4" x14ac:dyDescent="0.25">
      <c r="B1721"/>
      <c r="C1721"/>
      <c r="D1721"/>
    </row>
    <row r="1722" spans="2:4" x14ac:dyDescent="0.25">
      <c r="B1722"/>
      <c r="C1722"/>
      <c r="D1722"/>
    </row>
    <row r="1723" spans="2:4" x14ac:dyDescent="0.25">
      <c r="B1723"/>
      <c r="C1723"/>
      <c r="D1723"/>
    </row>
    <row r="1724" spans="2:4" x14ac:dyDescent="0.25">
      <c r="B1724"/>
      <c r="C1724"/>
      <c r="D1724"/>
    </row>
    <row r="1725" spans="2:4" x14ac:dyDescent="0.25">
      <c r="B1725"/>
      <c r="C1725"/>
      <c r="D1725"/>
    </row>
    <row r="1726" spans="2:4" x14ac:dyDescent="0.25">
      <c r="B1726"/>
      <c r="C1726"/>
      <c r="D1726"/>
    </row>
    <row r="1727" spans="2:4" x14ac:dyDescent="0.25">
      <c r="B1727"/>
      <c r="C1727"/>
      <c r="D1727"/>
    </row>
    <row r="1728" spans="2:4" x14ac:dyDescent="0.25">
      <c r="B1728"/>
      <c r="C1728"/>
      <c r="D1728"/>
    </row>
    <row r="1729" spans="2:4" x14ac:dyDescent="0.25">
      <c r="B1729"/>
      <c r="C1729"/>
      <c r="D1729"/>
    </row>
    <row r="1730" spans="2:4" x14ac:dyDescent="0.25">
      <c r="B1730"/>
      <c r="C1730"/>
      <c r="D1730"/>
    </row>
    <row r="1731" spans="2:4" x14ac:dyDescent="0.25">
      <c r="B1731"/>
      <c r="C1731"/>
      <c r="D1731"/>
    </row>
    <row r="1732" spans="2:4" x14ac:dyDescent="0.25">
      <c r="B1732"/>
      <c r="C1732"/>
      <c r="D1732"/>
    </row>
    <row r="1733" spans="2:4" x14ac:dyDescent="0.25">
      <c r="B1733"/>
      <c r="C1733"/>
      <c r="D1733"/>
    </row>
    <row r="1734" spans="2:4" x14ac:dyDescent="0.25">
      <c r="B1734"/>
      <c r="C1734"/>
      <c r="D1734"/>
    </row>
    <row r="1735" spans="2:4" x14ac:dyDescent="0.25">
      <c r="B1735"/>
      <c r="C1735"/>
      <c r="D1735"/>
    </row>
    <row r="1736" spans="2:4" x14ac:dyDescent="0.25">
      <c r="B1736"/>
      <c r="C1736"/>
      <c r="D1736"/>
    </row>
    <row r="1737" spans="2:4" x14ac:dyDescent="0.25">
      <c r="B1737"/>
      <c r="C1737"/>
      <c r="D1737"/>
    </row>
    <row r="1738" spans="2:4" x14ac:dyDescent="0.25">
      <c r="B1738"/>
      <c r="C1738"/>
      <c r="D1738"/>
    </row>
    <row r="1739" spans="2:4" x14ac:dyDescent="0.25">
      <c r="B1739"/>
      <c r="C1739"/>
      <c r="D1739"/>
    </row>
    <row r="1740" spans="2:4" x14ac:dyDescent="0.25">
      <c r="B1740"/>
      <c r="C1740"/>
      <c r="D1740"/>
    </row>
    <row r="1741" spans="2:4" x14ac:dyDescent="0.25">
      <c r="B1741"/>
      <c r="C1741"/>
      <c r="D1741"/>
    </row>
    <row r="1742" spans="2:4" x14ac:dyDescent="0.25">
      <c r="B1742"/>
      <c r="C1742"/>
      <c r="D1742"/>
    </row>
    <row r="1743" spans="2:4" x14ac:dyDescent="0.25">
      <c r="B1743"/>
      <c r="C1743"/>
      <c r="D1743"/>
    </row>
    <row r="1744" spans="2:4" x14ac:dyDescent="0.25">
      <c r="B1744"/>
      <c r="C1744"/>
      <c r="D1744"/>
    </row>
    <row r="1745" spans="2:4" x14ac:dyDescent="0.25">
      <c r="B1745"/>
      <c r="C1745"/>
      <c r="D1745"/>
    </row>
    <row r="1746" spans="2:4" x14ac:dyDescent="0.25">
      <c r="B1746"/>
      <c r="C1746"/>
      <c r="D1746"/>
    </row>
    <row r="1747" spans="2:4" x14ac:dyDescent="0.25">
      <c r="B1747"/>
      <c r="C1747"/>
      <c r="D1747"/>
    </row>
    <row r="1748" spans="2:4" x14ac:dyDescent="0.25">
      <c r="B1748"/>
      <c r="C1748"/>
      <c r="D1748"/>
    </row>
    <row r="1749" spans="2:4" x14ac:dyDescent="0.25">
      <c r="B1749"/>
      <c r="C1749"/>
      <c r="D1749"/>
    </row>
    <row r="1750" spans="2:4" x14ac:dyDescent="0.25">
      <c r="B1750"/>
      <c r="C1750"/>
      <c r="D1750"/>
    </row>
    <row r="1751" spans="2:4" x14ac:dyDescent="0.25">
      <c r="B1751"/>
      <c r="C1751"/>
      <c r="D1751"/>
    </row>
    <row r="1752" spans="2:4" x14ac:dyDescent="0.25">
      <c r="B1752"/>
      <c r="C1752"/>
      <c r="D1752"/>
    </row>
    <row r="1753" spans="2:4" x14ac:dyDescent="0.25">
      <c r="B1753"/>
      <c r="C1753"/>
      <c r="D1753"/>
    </row>
    <row r="1754" spans="2:4" x14ac:dyDescent="0.25">
      <c r="B1754"/>
      <c r="C1754"/>
      <c r="D1754"/>
    </row>
    <row r="1755" spans="2:4" x14ac:dyDescent="0.25">
      <c r="B1755"/>
      <c r="C1755"/>
      <c r="D1755"/>
    </row>
    <row r="1756" spans="2:4" x14ac:dyDescent="0.25">
      <c r="B1756"/>
      <c r="C1756"/>
      <c r="D1756"/>
    </row>
    <row r="1757" spans="2:4" x14ac:dyDescent="0.25">
      <c r="B1757"/>
      <c r="C1757"/>
      <c r="D1757"/>
    </row>
    <row r="1758" spans="2:4" x14ac:dyDescent="0.25">
      <c r="B1758"/>
      <c r="C1758"/>
      <c r="D1758"/>
    </row>
    <row r="1759" spans="2:4" x14ac:dyDescent="0.25">
      <c r="B1759"/>
      <c r="C1759"/>
      <c r="D1759"/>
    </row>
    <row r="1760" spans="2:4" x14ac:dyDescent="0.25">
      <c r="B1760"/>
      <c r="C1760"/>
      <c r="D1760"/>
    </row>
    <row r="1761" spans="2:4" x14ac:dyDescent="0.25">
      <c r="B1761"/>
      <c r="C1761"/>
      <c r="D1761"/>
    </row>
    <row r="1762" spans="2:4" x14ac:dyDescent="0.25">
      <c r="B1762"/>
      <c r="C1762"/>
      <c r="D1762"/>
    </row>
    <row r="1763" spans="2:4" x14ac:dyDescent="0.25">
      <c r="B1763"/>
      <c r="C1763"/>
      <c r="D1763"/>
    </row>
    <row r="1764" spans="2:4" x14ac:dyDescent="0.25">
      <c r="B1764"/>
      <c r="C1764"/>
      <c r="D1764"/>
    </row>
    <row r="1765" spans="2:4" x14ac:dyDescent="0.25">
      <c r="B1765"/>
      <c r="C1765"/>
      <c r="D1765"/>
    </row>
    <row r="1766" spans="2:4" x14ac:dyDescent="0.25">
      <c r="B1766"/>
      <c r="C1766"/>
      <c r="D1766"/>
    </row>
    <row r="1767" spans="2:4" x14ac:dyDescent="0.25">
      <c r="B1767"/>
      <c r="C1767"/>
      <c r="D1767"/>
    </row>
    <row r="1768" spans="2:4" x14ac:dyDescent="0.25">
      <c r="B1768"/>
      <c r="C1768"/>
      <c r="D1768"/>
    </row>
    <row r="1769" spans="2:4" x14ac:dyDescent="0.25">
      <c r="B1769"/>
      <c r="C1769"/>
      <c r="D1769"/>
    </row>
    <row r="1770" spans="2:4" x14ac:dyDescent="0.25">
      <c r="B1770"/>
      <c r="C1770"/>
      <c r="D1770"/>
    </row>
    <row r="1771" spans="2:4" x14ac:dyDescent="0.25">
      <c r="B1771"/>
      <c r="C1771"/>
      <c r="D1771"/>
    </row>
    <row r="1772" spans="2:4" x14ac:dyDescent="0.25">
      <c r="B1772"/>
      <c r="C1772"/>
      <c r="D1772"/>
    </row>
    <row r="1773" spans="2:4" x14ac:dyDescent="0.25">
      <c r="B1773"/>
      <c r="C1773"/>
      <c r="D1773"/>
    </row>
    <row r="1774" spans="2:4" x14ac:dyDescent="0.25">
      <c r="B1774"/>
      <c r="C1774"/>
      <c r="D1774"/>
    </row>
    <row r="1775" spans="2:4" x14ac:dyDescent="0.25">
      <c r="B1775"/>
      <c r="C1775"/>
      <c r="D1775"/>
    </row>
    <row r="1776" spans="2:4" x14ac:dyDescent="0.25">
      <c r="B1776"/>
      <c r="C1776"/>
      <c r="D1776"/>
    </row>
    <row r="1777" spans="2:4" x14ac:dyDescent="0.25">
      <c r="B1777"/>
      <c r="C1777"/>
      <c r="D1777"/>
    </row>
    <row r="1778" spans="2:4" x14ac:dyDescent="0.25">
      <c r="B1778"/>
      <c r="C1778"/>
      <c r="D1778"/>
    </row>
    <row r="1779" spans="2:4" x14ac:dyDescent="0.25">
      <c r="B1779"/>
      <c r="C1779"/>
      <c r="D1779"/>
    </row>
    <row r="1780" spans="2:4" x14ac:dyDescent="0.25">
      <c r="B1780"/>
      <c r="C1780"/>
      <c r="D1780"/>
    </row>
    <row r="1781" spans="2:4" x14ac:dyDescent="0.25">
      <c r="B1781"/>
      <c r="C1781"/>
      <c r="D1781"/>
    </row>
    <row r="1782" spans="2:4" x14ac:dyDescent="0.25">
      <c r="B1782"/>
      <c r="C1782"/>
      <c r="D1782"/>
    </row>
    <row r="1783" spans="2:4" x14ac:dyDescent="0.25">
      <c r="B1783"/>
      <c r="C1783"/>
      <c r="D1783"/>
    </row>
    <row r="1784" spans="2:4" x14ac:dyDescent="0.25">
      <c r="B1784"/>
      <c r="C1784"/>
      <c r="D1784"/>
    </row>
    <row r="1785" spans="2:4" x14ac:dyDescent="0.25">
      <c r="B1785"/>
      <c r="C1785"/>
      <c r="D1785"/>
    </row>
    <row r="1786" spans="2:4" x14ac:dyDescent="0.25">
      <c r="B1786"/>
      <c r="C1786"/>
      <c r="D1786"/>
    </row>
    <row r="1787" spans="2:4" x14ac:dyDescent="0.25">
      <c r="B1787"/>
      <c r="C1787"/>
      <c r="D1787"/>
    </row>
    <row r="1788" spans="2:4" x14ac:dyDescent="0.25">
      <c r="B1788"/>
      <c r="C1788"/>
      <c r="D1788"/>
    </row>
    <row r="1789" spans="2:4" x14ac:dyDescent="0.25">
      <c r="B1789"/>
      <c r="C1789"/>
      <c r="D1789"/>
    </row>
    <row r="1790" spans="2:4" x14ac:dyDescent="0.25">
      <c r="B1790"/>
      <c r="C1790"/>
      <c r="D1790"/>
    </row>
    <row r="1791" spans="2:4" x14ac:dyDescent="0.25">
      <c r="B1791"/>
      <c r="C1791"/>
      <c r="D1791"/>
    </row>
    <row r="1792" spans="2:4" x14ac:dyDescent="0.25">
      <c r="B1792"/>
      <c r="C1792"/>
      <c r="D1792"/>
    </row>
    <row r="1793" spans="2:4" x14ac:dyDescent="0.25">
      <c r="B1793"/>
      <c r="C1793"/>
      <c r="D1793"/>
    </row>
    <row r="1794" spans="2:4" x14ac:dyDescent="0.25">
      <c r="B1794"/>
      <c r="C1794"/>
      <c r="D1794"/>
    </row>
    <row r="1795" spans="2:4" x14ac:dyDescent="0.25">
      <c r="B1795"/>
      <c r="C1795"/>
      <c r="D1795"/>
    </row>
    <row r="1796" spans="2:4" x14ac:dyDescent="0.25">
      <c r="B1796"/>
      <c r="C1796"/>
      <c r="D1796"/>
    </row>
    <row r="1797" spans="2:4" x14ac:dyDescent="0.25">
      <c r="B1797"/>
      <c r="C1797"/>
      <c r="D1797"/>
    </row>
    <row r="1798" spans="2:4" x14ac:dyDescent="0.25">
      <c r="B1798"/>
      <c r="C1798"/>
      <c r="D1798"/>
    </row>
    <row r="1799" spans="2:4" x14ac:dyDescent="0.25">
      <c r="B1799"/>
      <c r="C1799"/>
      <c r="D1799"/>
    </row>
    <row r="1800" spans="2:4" x14ac:dyDescent="0.25">
      <c r="B1800"/>
      <c r="C1800"/>
      <c r="D1800"/>
    </row>
    <row r="1801" spans="2:4" x14ac:dyDescent="0.25">
      <c r="B1801"/>
      <c r="C1801"/>
      <c r="D1801"/>
    </row>
    <row r="1802" spans="2:4" x14ac:dyDescent="0.25">
      <c r="B1802"/>
      <c r="C1802"/>
      <c r="D1802"/>
    </row>
    <row r="1803" spans="2:4" x14ac:dyDescent="0.25">
      <c r="B1803"/>
      <c r="C1803"/>
      <c r="D1803"/>
    </row>
    <row r="1804" spans="2:4" x14ac:dyDescent="0.25">
      <c r="B1804"/>
      <c r="C1804"/>
      <c r="D1804"/>
    </row>
    <row r="1805" spans="2:4" x14ac:dyDescent="0.25">
      <c r="B1805"/>
      <c r="C1805"/>
      <c r="D1805"/>
    </row>
    <row r="1806" spans="2:4" x14ac:dyDescent="0.25">
      <c r="B1806"/>
      <c r="C1806"/>
      <c r="D1806"/>
    </row>
    <row r="1807" spans="2:4" x14ac:dyDescent="0.25">
      <c r="B1807"/>
      <c r="C1807"/>
      <c r="D1807"/>
    </row>
    <row r="1808" spans="2:4" x14ac:dyDescent="0.25">
      <c r="B1808"/>
      <c r="C1808"/>
      <c r="D1808"/>
    </row>
    <row r="1809" spans="2:4" x14ac:dyDescent="0.25">
      <c r="B1809"/>
      <c r="C1809"/>
      <c r="D1809"/>
    </row>
    <row r="1810" spans="2:4" x14ac:dyDescent="0.25">
      <c r="B1810"/>
      <c r="C1810"/>
      <c r="D1810"/>
    </row>
    <row r="1811" spans="2:4" x14ac:dyDescent="0.25">
      <c r="B1811"/>
      <c r="C1811"/>
      <c r="D1811"/>
    </row>
    <row r="1812" spans="2:4" x14ac:dyDescent="0.25">
      <c r="B1812"/>
      <c r="C1812"/>
      <c r="D1812"/>
    </row>
    <row r="1813" spans="2:4" x14ac:dyDescent="0.25">
      <c r="B1813"/>
      <c r="C1813"/>
      <c r="D1813"/>
    </row>
    <row r="1814" spans="2:4" x14ac:dyDescent="0.25">
      <c r="B1814"/>
      <c r="C1814"/>
      <c r="D1814"/>
    </row>
    <row r="1815" spans="2:4" x14ac:dyDescent="0.25">
      <c r="B1815"/>
      <c r="C1815"/>
      <c r="D1815"/>
    </row>
    <row r="1816" spans="2:4" x14ac:dyDescent="0.25">
      <c r="B1816"/>
      <c r="C1816"/>
      <c r="D1816"/>
    </row>
    <row r="1817" spans="2:4" x14ac:dyDescent="0.25">
      <c r="B1817"/>
      <c r="C1817"/>
      <c r="D1817"/>
    </row>
    <row r="1818" spans="2:4" x14ac:dyDescent="0.25">
      <c r="B1818"/>
      <c r="C1818"/>
      <c r="D1818"/>
    </row>
    <row r="1819" spans="2:4" x14ac:dyDescent="0.25">
      <c r="B1819"/>
      <c r="C1819"/>
      <c r="D1819"/>
    </row>
    <row r="1820" spans="2:4" x14ac:dyDescent="0.25">
      <c r="B1820"/>
      <c r="C1820"/>
      <c r="D1820"/>
    </row>
    <row r="1821" spans="2:4" x14ac:dyDescent="0.25">
      <c r="B1821"/>
      <c r="C1821"/>
      <c r="D1821"/>
    </row>
    <row r="1822" spans="2:4" x14ac:dyDescent="0.25">
      <c r="B1822"/>
      <c r="C1822"/>
      <c r="D1822"/>
    </row>
    <row r="1823" spans="2:4" x14ac:dyDescent="0.25">
      <c r="B1823"/>
      <c r="C1823"/>
      <c r="D1823"/>
    </row>
    <row r="1824" spans="2:4" x14ac:dyDescent="0.25">
      <c r="B1824"/>
      <c r="C1824"/>
      <c r="D1824"/>
    </row>
    <row r="1825" spans="2:4" x14ac:dyDescent="0.25">
      <c r="B1825"/>
      <c r="C1825"/>
      <c r="D1825"/>
    </row>
    <row r="1826" spans="2:4" x14ac:dyDescent="0.25">
      <c r="B1826"/>
      <c r="C1826"/>
      <c r="D1826"/>
    </row>
    <row r="1827" spans="2:4" x14ac:dyDescent="0.25">
      <c r="B1827"/>
      <c r="C1827"/>
      <c r="D1827"/>
    </row>
    <row r="1828" spans="2:4" x14ac:dyDescent="0.25">
      <c r="B1828"/>
      <c r="C1828"/>
      <c r="D1828"/>
    </row>
    <row r="1829" spans="2:4" x14ac:dyDescent="0.25">
      <c r="B1829"/>
      <c r="C1829"/>
      <c r="D1829"/>
    </row>
    <row r="1830" spans="2:4" x14ac:dyDescent="0.25">
      <c r="B1830"/>
      <c r="C1830"/>
      <c r="D1830"/>
    </row>
    <row r="1831" spans="2:4" x14ac:dyDescent="0.25">
      <c r="B1831"/>
      <c r="C1831"/>
      <c r="D1831"/>
    </row>
    <row r="1832" spans="2:4" x14ac:dyDescent="0.25">
      <c r="B1832"/>
      <c r="C1832"/>
      <c r="D1832"/>
    </row>
    <row r="1833" spans="2:4" x14ac:dyDescent="0.25">
      <c r="B1833"/>
      <c r="C1833"/>
      <c r="D1833"/>
    </row>
    <row r="1834" spans="2:4" x14ac:dyDescent="0.25">
      <c r="B1834"/>
      <c r="C1834"/>
      <c r="D1834"/>
    </row>
    <row r="1835" spans="2:4" x14ac:dyDescent="0.25">
      <c r="B1835"/>
      <c r="C1835"/>
      <c r="D1835"/>
    </row>
    <row r="1836" spans="2:4" x14ac:dyDescent="0.25">
      <c r="B1836"/>
      <c r="C1836"/>
      <c r="D1836"/>
    </row>
    <row r="1837" spans="2:4" x14ac:dyDescent="0.25">
      <c r="B1837"/>
      <c r="C1837"/>
      <c r="D1837"/>
    </row>
    <row r="1838" spans="2:4" x14ac:dyDescent="0.25">
      <c r="B1838"/>
      <c r="C1838"/>
      <c r="D1838"/>
    </row>
    <row r="1839" spans="2:4" x14ac:dyDescent="0.25">
      <c r="B1839"/>
      <c r="C1839"/>
      <c r="D1839"/>
    </row>
    <row r="1840" spans="2:4" x14ac:dyDescent="0.25">
      <c r="B1840"/>
      <c r="C1840"/>
      <c r="D1840"/>
    </row>
    <row r="1841" spans="2:4" x14ac:dyDescent="0.25">
      <c r="B1841"/>
      <c r="C1841"/>
      <c r="D1841"/>
    </row>
    <row r="1842" spans="2:4" x14ac:dyDescent="0.25">
      <c r="B1842"/>
      <c r="C1842"/>
      <c r="D1842"/>
    </row>
    <row r="1843" spans="2:4" x14ac:dyDescent="0.25">
      <c r="B1843"/>
      <c r="C1843"/>
      <c r="D1843"/>
    </row>
    <row r="1844" spans="2:4" x14ac:dyDescent="0.25">
      <c r="B1844"/>
      <c r="C1844"/>
      <c r="D1844"/>
    </row>
    <row r="1845" spans="2:4" x14ac:dyDescent="0.25">
      <c r="B1845"/>
      <c r="C1845"/>
      <c r="D1845"/>
    </row>
    <row r="1846" spans="2:4" x14ac:dyDescent="0.25">
      <c r="B1846"/>
      <c r="C1846"/>
      <c r="D1846"/>
    </row>
    <row r="1847" spans="2:4" x14ac:dyDescent="0.25">
      <c r="B1847"/>
      <c r="C1847"/>
      <c r="D1847"/>
    </row>
    <row r="1848" spans="2:4" x14ac:dyDescent="0.25">
      <c r="B1848"/>
      <c r="C1848"/>
      <c r="D1848"/>
    </row>
    <row r="1849" spans="2:4" x14ac:dyDescent="0.25">
      <c r="B1849"/>
      <c r="C1849"/>
      <c r="D1849"/>
    </row>
    <row r="1850" spans="2:4" x14ac:dyDescent="0.25">
      <c r="B1850"/>
      <c r="C1850"/>
      <c r="D1850"/>
    </row>
    <row r="1851" spans="2:4" x14ac:dyDescent="0.25">
      <c r="B1851"/>
      <c r="C1851"/>
      <c r="D1851"/>
    </row>
    <row r="1852" spans="2:4" x14ac:dyDescent="0.25">
      <c r="B1852"/>
      <c r="C1852"/>
      <c r="D1852"/>
    </row>
    <row r="1853" spans="2:4" x14ac:dyDescent="0.25">
      <c r="B1853"/>
      <c r="C1853"/>
      <c r="D1853"/>
    </row>
    <row r="1854" spans="2:4" x14ac:dyDescent="0.25">
      <c r="B1854"/>
      <c r="C1854"/>
      <c r="D1854"/>
    </row>
    <row r="1855" spans="2:4" x14ac:dyDescent="0.25">
      <c r="B1855"/>
      <c r="C1855"/>
      <c r="D1855"/>
    </row>
    <row r="1856" spans="2:4" x14ac:dyDescent="0.25">
      <c r="B1856"/>
      <c r="C1856"/>
      <c r="D1856"/>
    </row>
    <row r="1857" spans="2:4" x14ac:dyDescent="0.25">
      <c r="B1857"/>
      <c r="C1857"/>
      <c r="D1857"/>
    </row>
    <row r="1858" spans="2:4" x14ac:dyDescent="0.25">
      <c r="B1858"/>
      <c r="C1858"/>
      <c r="D1858"/>
    </row>
    <row r="1859" spans="2:4" x14ac:dyDescent="0.25">
      <c r="B1859"/>
      <c r="C1859"/>
      <c r="D1859"/>
    </row>
    <row r="1860" spans="2:4" x14ac:dyDescent="0.25">
      <c r="B1860"/>
      <c r="C1860"/>
      <c r="D1860"/>
    </row>
    <row r="1861" spans="2:4" x14ac:dyDescent="0.25">
      <c r="B1861"/>
      <c r="C1861"/>
      <c r="D1861"/>
    </row>
    <row r="1862" spans="2:4" x14ac:dyDescent="0.25">
      <c r="B1862"/>
      <c r="C1862"/>
      <c r="D1862"/>
    </row>
    <row r="1863" spans="2:4" x14ac:dyDescent="0.25">
      <c r="B1863"/>
      <c r="C1863"/>
      <c r="D1863"/>
    </row>
    <row r="1864" spans="2:4" x14ac:dyDescent="0.25">
      <c r="B1864"/>
      <c r="C1864"/>
      <c r="D1864"/>
    </row>
    <row r="1865" spans="2:4" x14ac:dyDescent="0.25">
      <c r="B1865"/>
      <c r="C1865"/>
      <c r="D1865"/>
    </row>
    <row r="1866" spans="2:4" x14ac:dyDescent="0.25">
      <c r="B1866"/>
      <c r="C1866"/>
      <c r="D1866"/>
    </row>
    <row r="1867" spans="2:4" x14ac:dyDescent="0.25">
      <c r="B1867"/>
      <c r="C1867"/>
      <c r="D1867"/>
    </row>
    <row r="1868" spans="2:4" x14ac:dyDescent="0.25">
      <c r="B1868"/>
      <c r="C1868"/>
      <c r="D1868"/>
    </row>
    <row r="1869" spans="2:4" x14ac:dyDescent="0.25">
      <c r="B1869"/>
      <c r="C1869"/>
      <c r="D1869"/>
    </row>
    <row r="1870" spans="2:4" x14ac:dyDescent="0.25">
      <c r="B1870"/>
      <c r="C1870"/>
      <c r="D1870"/>
    </row>
    <row r="1871" spans="2:4" x14ac:dyDescent="0.25">
      <c r="B1871"/>
      <c r="C1871"/>
      <c r="D1871"/>
    </row>
    <row r="1872" spans="2:4" x14ac:dyDescent="0.25">
      <c r="B1872"/>
      <c r="C1872"/>
      <c r="D1872"/>
    </row>
    <row r="1873" spans="2:4" x14ac:dyDescent="0.25">
      <c r="B1873"/>
      <c r="C1873"/>
      <c r="D1873"/>
    </row>
    <row r="1874" spans="2:4" x14ac:dyDescent="0.25">
      <c r="B1874"/>
      <c r="C1874"/>
      <c r="D1874"/>
    </row>
    <row r="1875" spans="2:4" x14ac:dyDescent="0.25">
      <c r="B1875"/>
      <c r="C1875"/>
      <c r="D1875"/>
    </row>
    <row r="1876" spans="2:4" x14ac:dyDescent="0.25">
      <c r="B1876"/>
      <c r="C1876"/>
      <c r="D1876"/>
    </row>
    <row r="1877" spans="2:4" x14ac:dyDescent="0.25">
      <c r="B1877"/>
      <c r="C1877"/>
      <c r="D1877"/>
    </row>
    <row r="1878" spans="2:4" x14ac:dyDescent="0.25">
      <c r="B1878"/>
      <c r="C1878"/>
      <c r="D1878"/>
    </row>
    <row r="1879" spans="2:4" x14ac:dyDescent="0.25">
      <c r="B1879"/>
      <c r="C1879"/>
      <c r="D1879"/>
    </row>
    <row r="1880" spans="2:4" x14ac:dyDescent="0.25">
      <c r="B1880"/>
      <c r="C1880"/>
      <c r="D1880"/>
    </row>
    <row r="1881" spans="2:4" x14ac:dyDescent="0.25">
      <c r="B1881"/>
      <c r="C1881"/>
      <c r="D1881"/>
    </row>
    <row r="1882" spans="2:4" x14ac:dyDescent="0.25">
      <c r="B1882"/>
      <c r="C1882"/>
      <c r="D1882"/>
    </row>
    <row r="1883" spans="2:4" x14ac:dyDescent="0.25">
      <c r="B1883"/>
      <c r="C1883"/>
      <c r="D1883"/>
    </row>
    <row r="1884" spans="2:4" x14ac:dyDescent="0.25">
      <c r="B1884"/>
      <c r="C1884"/>
      <c r="D1884"/>
    </row>
    <row r="1885" spans="2:4" x14ac:dyDescent="0.25">
      <c r="B1885"/>
      <c r="C1885"/>
      <c r="D1885"/>
    </row>
    <row r="1886" spans="2:4" x14ac:dyDescent="0.25">
      <c r="B1886"/>
      <c r="C1886"/>
      <c r="D1886"/>
    </row>
    <row r="1887" spans="2:4" x14ac:dyDescent="0.25">
      <c r="B1887"/>
      <c r="C1887"/>
      <c r="D1887"/>
    </row>
    <row r="1888" spans="2:4" x14ac:dyDescent="0.25">
      <c r="B1888"/>
      <c r="C1888"/>
      <c r="D1888"/>
    </row>
    <row r="1889" spans="2:4" x14ac:dyDescent="0.25">
      <c r="B1889"/>
      <c r="C1889"/>
      <c r="D1889"/>
    </row>
    <row r="1890" spans="2:4" x14ac:dyDescent="0.25">
      <c r="B1890"/>
      <c r="C1890"/>
      <c r="D1890"/>
    </row>
    <row r="1891" spans="2:4" x14ac:dyDescent="0.25">
      <c r="B1891"/>
      <c r="C1891"/>
      <c r="D1891"/>
    </row>
    <row r="1892" spans="2:4" x14ac:dyDescent="0.25">
      <c r="B1892"/>
      <c r="C1892"/>
      <c r="D1892"/>
    </row>
    <row r="1893" spans="2:4" x14ac:dyDescent="0.25">
      <c r="B1893"/>
      <c r="C1893"/>
      <c r="D1893"/>
    </row>
    <row r="1894" spans="2:4" x14ac:dyDescent="0.25">
      <c r="B1894"/>
      <c r="C1894"/>
      <c r="D1894"/>
    </row>
    <row r="1895" spans="2:4" x14ac:dyDescent="0.25">
      <c r="B1895"/>
      <c r="C1895"/>
      <c r="D1895"/>
    </row>
    <row r="1896" spans="2:4" x14ac:dyDescent="0.25">
      <c r="B1896"/>
      <c r="C1896"/>
      <c r="D1896"/>
    </row>
    <row r="1897" spans="2:4" x14ac:dyDescent="0.25">
      <c r="B1897"/>
      <c r="C1897"/>
      <c r="D1897"/>
    </row>
    <row r="1898" spans="2:4" x14ac:dyDescent="0.25">
      <c r="B1898"/>
      <c r="C1898"/>
      <c r="D1898"/>
    </row>
    <row r="1899" spans="2:4" x14ac:dyDescent="0.25">
      <c r="B1899"/>
      <c r="C1899"/>
      <c r="D1899"/>
    </row>
    <row r="1900" spans="2:4" x14ac:dyDescent="0.25">
      <c r="B1900"/>
      <c r="C1900"/>
      <c r="D1900"/>
    </row>
    <row r="1901" spans="2:4" x14ac:dyDescent="0.25">
      <c r="B1901"/>
      <c r="C1901"/>
      <c r="D1901"/>
    </row>
    <row r="1902" spans="2:4" x14ac:dyDescent="0.25">
      <c r="B1902"/>
      <c r="C1902"/>
      <c r="D1902"/>
    </row>
    <row r="1903" spans="2:4" x14ac:dyDescent="0.25">
      <c r="B1903"/>
      <c r="C1903"/>
      <c r="D1903"/>
    </row>
    <row r="1904" spans="2:4" x14ac:dyDescent="0.25">
      <c r="B1904"/>
      <c r="C1904"/>
      <c r="D1904"/>
    </row>
    <row r="1905" spans="2:4" x14ac:dyDescent="0.25">
      <c r="B1905"/>
      <c r="C1905"/>
      <c r="D1905"/>
    </row>
    <row r="1906" spans="2:4" x14ac:dyDescent="0.25">
      <c r="B1906"/>
      <c r="C1906"/>
      <c r="D1906"/>
    </row>
    <row r="1907" spans="2:4" x14ac:dyDescent="0.25">
      <c r="B1907"/>
      <c r="C1907"/>
      <c r="D1907"/>
    </row>
    <row r="1908" spans="2:4" x14ac:dyDescent="0.25">
      <c r="B1908"/>
      <c r="C1908"/>
      <c r="D1908"/>
    </row>
    <row r="1909" spans="2:4" x14ac:dyDescent="0.25">
      <c r="B1909"/>
      <c r="C1909"/>
      <c r="D1909"/>
    </row>
    <row r="1910" spans="2:4" x14ac:dyDescent="0.25">
      <c r="B1910"/>
      <c r="C1910"/>
      <c r="D1910"/>
    </row>
    <row r="1911" spans="2:4" x14ac:dyDescent="0.25">
      <c r="B1911"/>
      <c r="C1911"/>
      <c r="D1911"/>
    </row>
    <row r="1912" spans="2:4" x14ac:dyDescent="0.25">
      <c r="B1912"/>
      <c r="C1912"/>
      <c r="D1912"/>
    </row>
    <row r="1913" spans="2:4" x14ac:dyDescent="0.25">
      <c r="B1913"/>
      <c r="C1913"/>
      <c r="D1913"/>
    </row>
    <row r="1914" spans="2:4" x14ac:dyDescent="0.25">
      <c r="B1914"/>
      <c r="C1914"/>
      <c r="D1914"/>
    </row>
    <row r="1915" spans="2:4" x14ac:dyDescent="0.25">
      <c r="B1915"/>
      <c r="C1915"/>
      <c r="D1915"/>
    </row>
    <row r="1916" spans="2:4" x14ac:dyDescent="0.25">
      <c r="B1916"/>
      <c r="C1916"/>
      <c r="D1916"/>
    </row>
    <row r="1917" spans="2:4" x14ac:dyDescent="0.25">
      <c r="B1917"/>
      <c r="C1917"/>
      <c r="D1917"/>
    </row>
    <row r="1918" spans="2:4" x14ac:dyDescent="0.25">
      <c r="B1918"/>
      <c r="C1918"/>
      <c r="D1918"/>
    </row>
    <row r="1919" spans="2:4" x14ac:dyDescent="0.25">
      <c r="B1919"/>
      <c r="C1919"/>
      <c r="D1919"/>
    </row>
    <row r="1920" spans="2:4" x14ac:dyDescent="0.25">
      <c r="B1920"/>
      <c r="C1920"/>
      <c r="D1920"/>
    </row>
    <row r="1921" spans="2:4" x14ac:dyDescent="0.25">
      <c r="B1921"/>
      <c r="C1921"/>
      <c r="D1921"/>
    </row>
    <row r="1922" spans="2:4" x14ac:dyDescent="0.25">
      <c r="B1922"/>
      <c r="C1922"/>
      <c r="D1922"/>
    </row>
    <row r="1923" spans="2:4" x14ac:dyDescent="0.25">
      <c r="B1923"/>
      <c r="C1923"/>
      <c r="D1923"/>
    </row>
    <row r="1924" spans="2:4" x14ac:dyDescent="0.25">
      <c r="B1924"/>
      <c r="C1924"/>
      <c r="D1924"/>
    </row>
    <row r="1925" spans="2:4" x14ac:dyDescent="0.25">
      <c r="B1925"/>
      <c r="C1925"/>
      <c r="D1925"/>
    </row>
    <row r="1926" spans="2:4" x14ac:dyDescent="0.25">
      <c r="B1926"/>
      <c r="C1926"/>
      <c r="D1926"/>
    </row>
    <row r="1927" spans="2:4" x14ac:dyDescent="0.25">
      <c r="B1927"/>
      <c r="C1927"/>
      <c r="D1927"/>
    </row>
    <row r="1928" spans="2:4" x14ac:dyDescent="0.25">
      <c r="B1928"/>
      <c r="C1928"/>
      <c r="D1928"/>
    </row>
    <row r="1929" spans="2:4" x14ac:dyDescent="0.25">
      <c r="B1929"/>
      <c r="C1929"/>
      <c r="D1929"/>
    </row>
    <row r="1930" spans="2:4" x14ac:dyDescent="0.25">
      <c r="B1930"/>
      <c r="C1930"/>
      <c r="D1930"/>
    </row>
    <row r="1931" spans="2:4" x14ac:dyDescent="0.25">
      <c r="B1931"/>
      <c r="C1931"/>
      <c r="D1931"/>
    </row>
    <row r="1932" spans="2:4" x14ac:dyDescent="0.25">
      <c r="B1932"/>
      <c r="C1932"/>
      <c r="D1932"/>
    </row>
    <row r="1933" spans="2:4" x14ac:dyDescent="0.25">
      <c r="B1933"/>
      <c r="C1933"/>
      <c r="D1933"/>
    </row>
    <row r="1934" spans="2:4" x14ac:dyDescent="0.25">
      <c r="B1934"/>
      <c r="C1934"/>
      <c r="D1934"/>
    </row>
    <row r="1935" spans="2:4" x14ac:dyDescent="0.25">
      <c r="B1935"/>
      <c r="C1935"/>
      <c r="D1935"/>
    </row>
    <row r="1936" spans="2:4" x14ac:dyDescent="0.25">
      <c r="B1936"/>
      <c r="C1936"/>
      <c r="D1936"/>
    </row>
    <row r="1937" spans="2:4" x14ac:dyDescent="0.25">
      <c r="B1937"/>
      <c r="C1937"/>
      <c r="D1937"/>
    </row>
    <row r="1938" spans="2:4" x14ac:dyDescent="0.25">
      <c r="B1938"/>
      <c r="C1938"/>
      <c r="D1938"/>
    </row>
    <row r="1939" spans="2:4" x14ac:dyDescent="0.25">
      <c r="B1939"/>
      <c r="C1939"/>
      <c r="D1939"/>
    </row>
    <row r="1940" spans="2:4" x14ac:dyDescent="0.25">
      <c r="B1940"/>
      <c r="C1940"/>
      <c r="D1940"/>
    </row>
    <row r="1941" spans="2:4" x14ac:dyDescent="0.25">
      <c r="B1941"/>
      <c r="C1941"/>
      <c r="D1941"/>
    </row>
    <row r="1942" spans="2:4" x14ac:dyDescent="0.25">
      <c r="B1942"/>
      <c r="C1942"/>
      <c r="D1942"/>
    </row>
    <row r="1943" spans="2:4" x14ac:dyDescent="0.25">
      <c r="B1943"/>
      <c r="C1943"/>
      <c r="D1943"/>
    </row>
    <row r="1944" spans="2:4" x14ac:dyDescent="0.25">
      <c r="B1944"/>
      <c r="C1944"/>
      <c r="D1944"/>
    </row>
    <row r="1945" spans="2:4" x14ac:dyDescent="0.25">
      <c r="B1945"/>
      <c r="C1945"/>
      <c r="D1945"/>
    </row>
    <row r="1946" spans="2:4" x14ac:dyDescent="0.25">
      <c r="B1946"/>
      <c r="C1946"/>
      <c r="D1946"/>
    </row>
    <row r="1947" spans="2:4" x14ac:dyDescent="0.25">
      <c r="B1947"/>
      <c r="C1947"/>
      <c r="D1947"/>
    </row>
    <row r="1948" spans="2:4" x14ac:dyDescent="0.25">
      <c r="B1948"/>
      <c r="C1948"/>
      <c r="D1948"/>
    </row>
    <row r="1949" spans="2:4" x14ac:dyDescent="0.25">
      <c r="B1949"/>
      <c r="C1949"/>
      <c r="D1949"/>
    </row>
    <row r="1950" spans="2:4" x14ac:dyDescent="0.25">
      <c r="B1950"/>
      <c r="C1950"/>
      <c r="D1950"/>
    </row>
    <row r="1951" spans="2:4" x14ac:dyDescent="0.25">
      <c r="B1951"/>
      <c r="C1951"/>
      <c r="D1951"/>
    </row>
    <row r="1952" spans="2:4" x14ac:dyDescent="0.25">
      <c r="B1952"/>
      <c r="C1952"/>
      <c r="D1952"/>
    </row>
    <row r="1953" spans="2:4" x14ac:dyDescent="0.25">
      <c r="B1953"/>
      <c r="C1953"/>
      <c r="D1953"/>
    </row>
    <row r="1954" spans="2:4" x14ac:dyDescent="0.25">
      <c r="B1954"/>
      <c r="C1954"/>
      <c r="D1954"/>
    </row>
    <row r="1955" spans="2:4" x14ac:dyDescent="0.25">
      <c r="B1955"/>
      <c r="C1955"/>
      <c r="D1955"/>
    </row>
    <row r="1956" spans="2:4" x14ac:dyDescent="0.25">
      <c r="B1956"/>
      <c r="C1956"/>
      <c r="D1956"/>
    </row>
    <row r="1957" spans="2:4" x14ac:dyDescent="0.25">
      <c r="B1957"/>
      <c r="C1957"/>
      <c r="D1957"/>
    </row>
    <row r="1958" spans="2:4" x14ac:dyDescent="0.25">
      <c r="B1958"/>
      <c r="C1958"/>
      <c r="D1958"/>
    </row>
    <row r="1959" spans="2:4" x14ac:dyDescent="0.25">
      <c r="B1959"/>
      <c r="C1959"/>
      <c r="D1959"/>
    </row>
    <row r="1960" spans="2:4" x14ac:dyDescent="0.25">
      <c r="B1960"/>
      <c r="C1960"/>
      <c r="D1960"/>
    </row>
    <row r="1961" spans="2:4" x14ac:dyDescent="0.25">
      <c r="B1961"/>
      <c r="C1961"/>
      <c r="D1961"/>
    </row>
    <row r="1962" spans="2:4" x14ac:dyDescent="0.25">
      <c r="B1962"/>
      <c r="C1962"/>
      <c r="D1962"/>
    </row>
    <row r="1963" spans="2:4" x14ac:dyDescent="0.25">
      <c r="B1963"/>
      <c r="C1963"/>
      <c r="D1963"/>
    </row>
    <row r="1964" spans="2:4" x14ac:dyDescent="0.25">
      <c r="B1964"/>
      <c r="C1964"/>
      <c r="D1964"/>
    </row>
    <row r="1965" spans="2:4" x14ac:dyDescent="0.25">
      <c r="B1965"/>
      <c r="C1965"/>
      <c r="D1965"/>
    </row>
    <row r="1966" spans="2:4" x14ac:dyDescent="0.25">
      <c r="B1966"/>
      <c r="C1966"/>
      <c r="D1966"/>
    </row>
    <row r="1967" spans="2:4" x14ac:dyDescent="0.25">
      <c r="B1967"/>
      <c r="C1967"/>
      <c r="D1967"/>
    </row>
    <row r="1968" spans="2:4" x14ac:dyDescent="0.25">
      <c r="B1968"/>
      <c r="C1968"/>
      <c r="D1968"/>
    </row>
    <row r="1969" spans="2:4" x14ac:dyDescent="0.25">
      <c r="B1969"/>
      <c r="C1969"/>
      <c r="D1969"/>
    </row>
    <row r="1970" spans="2:4" x14ac:dyDescent="0.25">
      <c r="B1970"/>
      <c r="C1970"/>
      <c r="D1970"/>
    </row>
    <row r="1971" spans="2:4" x14ac:dyDescent="0.25">
      <c r="B1971"/>
      <c r="C1971"/>
      <c r="D1971"/>
    </row>
    <row r="1972" spans="2:4" x14ac:dyDescent="0.25">
      <c r="B1972"/>
      <c r="C1972"/>
      <c r="D1972"/>
    </row>
    <row r="1973" spans="2:4" x14ac:dyDescent="0.25">
      <c r="B1973"/>
      <c r="C1973"/>
      <c r="D1973"/>
    </row>
    <row r="1974" spans="2:4" x14ac:dyDescent="0.25">
      <c r="B1974"/>
      <c r="C1974"/>
      <c r="D1974"/>
    </row>
    <row r="1975" spans="2:4" x14ac:dyDescent="0.25">
      <c r="B1975"/>
      <c r="C1975"/>
      <c r="D1975"/>
    </row>
    <row r="1976" spans="2:4" x14ac:dyDescent="0.25">
      <c r="B1976"/>
      <c r="C1976"/>
      <c r="D1976"/>
    </row>
    <row r="1977" spans="2:4" x14ac:dyDescent="0.25">
      <c r="B1977"/>
      <c r="C1977"/>
      <c r="D1977"/>
    </row>
    <row r="1978" spans="2:4" x14ac:dyDescent="0.25">
      <c r="B1978"/>
      <c r="C1978"/>
      <c r="D1978"/>
    </row>
    <row r="1979" spans="2:4" x14ac:dyDescent="0.25">
      <c r="B1979"/>
      <c r="C1979"/>
      <c r="D1979"/>
    </row>
    <row r="1980" spans="2:4" x14ac:dyDescent="0.25">
      <c r="B1980"/>
      <c r="C1980"/>
      <c r="D1980"/>
    </row>
    <row r="1981" spans="2:4" x14ac:dyDescent="0.25">
      <c r="B1981"/>
      <c r="C1981"/>
      <c r="D1981"/>
    </row>
    <row r="1982" spans="2:4" x14ac:dyDescent="0.25">
      <c r="B1982"/>
      <c r="C1982"/>
      <c r="D1982"/>
    </row>
    <row r="1983" spans="2:4" x14ac:dyDescent="0.25">
      <c r="B1983"/>
      <c r="C1983"/>
      <c r="D1983"/>
    </row>
    <row r="1984" spans="2:4" x14ac:dyDescent="0.25">
      <c r="B1984"/>
      <c r="C1984"/>
      <c r="D1984"/>
    </row>
    <row r="1985" spans="2:4" x14ac:dyDescent="0.25">
      <c r="B1985"/>
      <c r="C1985"/>
      <c r="D1985"/>
    </row>
    <row r="1986" spans="2:4" x14ac:dyDescent="0.25">
      <c r="B1986"/>
      <c r="C1986"/>
      <c r="D1986"/>
    </row>
    <row r="1987" spans="2:4" x14ac:dyDescent="0.25">
      <c r="B1987"/>
      <c r="C1987"/>
      <c r="D1987"/>
    </row>
    <row r="1988" spans="2:4" x14ac:dyDescent="0.25">
      <c r="B1988"/>
      <c r="C1988"/>
      <c r="D1988"/>
    </row>
    <row r="1989" spans="2:4" x14ac:dyDescent="0.25">
      <c r="B1989"/>
      <c r="C1989"/>
      <c r="D1989"/>
    </row>
    <row r="1990" spans="2:4" x14ac:dyDescent="0.25">
      <c r="B1990"/>
      <c r="C1990"/>
      <c r="D1990"/>
    </row>
    <row r="1991" spans="2:4" x14ac:dyDescent="0.25">
      <c r="B1991"/>
      <c r="C1991"/>
      <c r="D1991"/>
    </row>
    <row r="1992" spans="2:4" x14ac:dyDescent="0.25">
      <c r="B1992"/>
      <c r="C1992"/>
      <c r="D1992"/>
    </row>
    <row r="1993" spans="2:4" x14ac:dyDescent="0.25">
      <c r="B1993"/>
      <c r="C1993"/>
      <c r="D1993"/>
    </row>
    <row r="1994" spans="2:4" x14ac:dyDescent="0.25">
      <c r="B1994"/>
      <c r="C1994"/>
      <c r="D1994"/>
    </row>
    <row r="1995" spans="2:4" x14ac:dyDescent="0.25">
      <c r="B1995"/>
      <c r="C1995"/>
      <c r="D1995"/>
    </row>
    <row r="1996" spans="2:4" x14ac:dyDescent="0.25">
      <c r="B1996"/>
      <c r="C1996"/>
      <c r="D1996"/>
    </row>
    <row r="1997" spans="2:4" x14ac:dyDescent="0.25">
      <c r="B1997"/>
      <c r="C1997"/>
      <c r="D1997"/>
    </row>
    <row r="1998" spans="2:4" x14ac:dyDescent="0.25">
      <c r="B1998"/>
      <c r="C1998"/>
      <c r="D1998"/>
    </row>
    <row r="1999" spans="2:4" x14ac:dyDescent="0.25">
      <c r="B1999"/>
      <c r="C1999"/>
      <c r="D1999"/>
    </row>
    <row r="2000" spans="2:4" x14ac:dyDescent="0.25">
      <c r="B2000"/>
      <c r="C2000"/>
      <c r="D2000"/>
    </row>
    <row r="2001" spans="2:4" x14ac:dyDescent="0.25">
      <c r="B2001"/>
      <c r="C2001"/>
      <c r="D2001"/>
    </row>
    <row r="2002" spans="2:4" x14ac:dyDescent="0.25">
      <c r="B2002"/>
      <c r="C2002"/>
      <c r="D2002"/>
    </row>
    <row r="2003" spans="2:4" x14ac:dyDescent="0.25">
      <c r="B2003"/>
      <c r="C2003"/>
      <c r="D2003"/>
    </row>
    <row r="2004" spans="2:4" x14ac:dyDescent="0.25">
      <c r="B2004"/>
      <c r="C2004"/>
      <c r="D2004"/>
    </row>
    <row r="2005" spans="2:4" x14ac:dyDescent="0.25">
      <c r="B2005"/>
      <c r="C2005"/>
      <c r="D2005"/>
    </row>
    <row r="2006" spans="2:4" x14ac:dyDescent="0.25">
      <c r="B2006"/>
      <c r="C2006"/>
      <c r="D2006"/>
    </row>
    <row r="2007" spans="2:4" x14ac:dyDescent="0.25">
      <c r="B2007"/>
      <c r="C2007"/>
      <c r="D2007"/>
    </row>
    <row r="2008" spans="2:4" x14ac:dyDescent="0.25">
      <c r="B2008"/>
      <c r="C2008"/>
      <c r="D2008"/>
    </row>
    <row r="2009" spans="2:4" x14ac:dyDescent="0.25">
      <c r="B2009"/>
      <c r="C2009"/>
      <c r="D2009"/>
    </row>
    <row r="2010" spans="2:4" x14ac:dyDescent="0.25">
      <c r="B2010"/>
      <c r="C2010"/>
      <c r="D2010"/>
    </row>
    <row r="2011" spans="2:4" x14ac:dyDescent="0.25">
      <c r="B2011"/>
      <c r="C2011"/>
      <c r="D2011"/>
    </row>
    <row r="2012" spans="2:4" x14ac:dyDescent="0.25">
      <c r="B2012"/>
      <c r="C2012"/>
      <c r="D2012"/>
    </row>
    <row r="2013" spans="2:4" x14ac:dyDescent="0.25">
      <c r="B2013"/>
      <c r="C2013"/>
      <c r="D2013"/>
    </row>
    <row r="2014" spans="2:4" x14ac:dyDescent="0.25">
      <c r="B2014"/>
      <c r="C2014"/>
      <c r="D2014"/>
    </row>
    <row r="2015" spans="2:4" x14ac:dyDescent="0.25">
      <c r="B2015"/>
      <c r="C2015"/>
      <c r="D2015"/>
    </row>
    <row r="2016" spans="2:4" x14ac:dyDescent="0.25">
      <c r="B2016"/>
      <c r="C2016"/>
      <c r="D2016"/>
    </row>
    <row r="2017" spans="2:4" x14ac:dyDescent="0.25">
      <c r="B2017"/>
      <c r="C2017"/>
      <c r="D2017"/>
    </row>
    <row r="2018" spans="2:4" x14ac:dyDescent="0.25">
      <c r="B2018"/>
      <c r="C2018"/>
      <c r="D2018"/>
    </row>
    <row r="2019" spans="2:4" x14ac:dyDescent="0.25">
      <c r="B2019"/>
      <c r="C2019"/>
      <c r="D2019"/>
    </row>
    <row r="2020" spans="2:4" x14ac:dyDescent="0.25">
      <c r="B2020"/>
      <c r="C2020"/>
      <c r="D2020"/>
    </row>
    <row r="2021" spans="2:4" x14ac:dyDescent="0.25">
      <c r="B2021"/>
      <c r="C2021"/>
      <c r="D2021"/>
    </row>
    <row r="2022" spans="2:4" x14ac:dyDescent="0.25">
      <c r="B2022"/>
      <c r="C2022"/>
      <c r="D2022"/>
    </row>
    <row r="2023" spans="2:4" x14ac:dyDescent="0.25">
      <c r="B2023"/>
      <c r="C2023"/>
      <c r="D2023"/>
    </row>
    <row r="2024" spans="2:4" x14ac:dyDescent="0.25">
      <c r="B2024"/>
      <c r="C2024"/>
      <c r="D2024"/>
    </row>
    <row r="2025" spans="2:4" x14ac:dyDescent="0.25">
      <c r="B2025"/>
      <c r="C2025"/>
      <c r="D2025"/>
    </row>
    <row r="2026" spans="2:4" x14ac:dyDescent="0.25">
      <c r="B2026"/>
      <c r="C2026"/>
      <c r="D2026"/>
    </row>
    <row r="2027" spans="2:4" x14ac:dyDescent="0.25">
      <c r="B2027"/>
      <c r="C2027"/>
      <c r="D2027"/>
    </row>
    <row r="2028" spans="2:4" x14ac:dyDescent="0.25">
      <c r="B2028"/>
      <c r="C2028"/>
      <c r="D2028"/>
    </row>
    <row r="2029" spans="2:4" x14ac:dyDescent="0.25">
      <c r="B2029"/>
      <c r="C2029"/>
      <c r="D2029"/>
    </row>
    <row r="2030" spans="2:4" x14ac:dyDescent="0.25">
      <c r="B2030"/>
      <c r="C2030"/>
      <c r="D2030"/>
    </row>
    <row r="2031" spans="2:4" x14ac:dyDescent="0.25">
      <c r="B2031"/>
      <c r="C2031"/>
      <c r="D2031"/>
    </row>
    <row r="2032" spans="2:4" x14ac:dyDescent="0.25">
      <c r="B2032"/>
      <c r="C2032"/>
      <c r="D2032"/>
    </row>
    <row r="2033" spans="2:4" x14ac:dyDescent="0.25">
      <c r="B2033"/>
      <c r="C2033"/>
      <c r="D2033"/>
    </row>
    <row r="2034" spans="2:4" x14ac:dyDescent="0.25">
      <c r="B2034"/>
      <c r="C2034"/>
      <c r="D2034"/>
    </row>
    <row r="2035" spans="2:4" x14ac:dyDescent="0.25">
      <c r="B2035"/>
      <c r="C2035"/>
      <c r="D2035"/>
    </row>
    <row r="2036" spans="2:4" x14ac:dyDescent="0.25">
      <c r="B2036"/>
      <c r="C2036"/>
      <c r="D2036"/>
    </row>
    <row r="2037" spans="2:4" x14ac:dyDescent="0.25">
      <c r="B2037"/>
      <c r="C2037"/>
      <c r="D2037"/>
    </row>
    <row r="2038" spans="2:4" x14ac:dyDescent="0.25">
      <c r="B2038"/>
      <c r="C2038"/>
      <c r="D2038"/>
    </row>
    <row r="2039" spans="2:4" x14ac:dyDescent="0.25">
      <c r="B2039"/>
      <c r="C2039"/>
      <c r="D2039"/>
    </row>
    <row r="2040" spans="2:4" x14ac:dyDescent="0.25">
      <c r="B2040"/>
      <c r="C2040"/>
      <c r="D2040"/>
    </row>
    <row r="2041" spans="2:4" x14ac:dyDescent="0.25">
      <c r="B2041"/>
      <c r="C2041"/>
      <c r="D2041"/>
    </row>
    <row r="2042" spans="2:4" x14ac:dyDescent="0.25">
      <c r="B2042"/>
      <c r="C2042"/>
      <c r="D2042"/>
    </row>
    <row r="2043" spans="2:4" x14ac:dyDescent="0.25">
      <c r="B2043"/>
      <c r="C2043"/>
      <c r="D2043"/>
    </row>
    <row r="2044" spans="2:4" x14ac:dyDescent="0.25">
      <c r="B2044"/>
      <c r="C2044"/>
      <c r="D2044"/>
    </row>
    <row r="2045" spans="2:4" x14ac:dyDescent="0.25">
      <c r="B2045"/>
      <c r="C2045"/>
      <c r="D2045"/>
    </row>
    <row r="2046" spans="2:4" x14ac:dyDescent="0.25">
      <c r="B2046"/>
      <c r="C2046"/>
      <c r="D2046"/>
    </row>
    <row r="2047" spans="2:4" x14ac:dyDescent="0.25">
      <c r="B2047"/>
      <c r="C2047"/>
      <c r="D2047"/>
    </row>
    <row r="2048" spans="2:4" x14ac:dyDescent="0.25">
      <c r="B2048"/>
      <c r="C2048"/>
      <c r="D2048"/>
    </row>
    <row r="2049" spans="2:4" x14ac:dyDescent="0.25">
      <c r="B2049"/>
      <c r="C2049"/>
      <c r="D2049"/>
    </row>
    <row r="2050" spans="2:4" x14ac:dyDescent="0.25">
      <c r="B2050"/>
      <c r="C2050"/>
      <c r="D2050"/>
    </row>
    <row r="2051" spans="2:4" x14ac:dyDescent="0.25">
      <c r="B2051"/>
      <c r="C2051"/>
      <c r="D2051"/>
    </row>
    <row r="2052" spans="2:4" x14ac:dyDescent="0.25">
      <c r="B2052"/>
      <c r="C2052"/>
      <c r="D2052"/>
    </row>
    <row r="2053" spans="2:4" x14ac:dyDescent="0.25">
      <c r="B2053"/>
      <c r="C2053"/>
      <c r="D2053"/>
    </row>
    <row r="2054" spans="2:4" x14ac:dyDescent="0.25">
      <c r="B2054"/>
      <c r="C2054"/>
      <c r="D2054"/>
    </row>
    <row r="2055" spans="2:4" x14ac:dyDescent="0.25">
      <c r="B2055"/>
      <c r="C2055"/>
      <c r="D2055"/>
    </row>
    <row r="2056" spans="2:4" x14ac:dyDescent="0.25">
      <c r="B2056"/>
      <c r="C2056"/>
      <c r="D2056"/>
    </row>
    <row r="2057" spans="2:4" x14ac:dyDescent="0.25">
      <c r="B2057"/>
      <c r="C2057"/>
      <c r="D2057"/>
    </row>
    <row r="2058" spans="2:4" x14ac:dyDescent="0.25">
      <c r="B2058"/>
      <c r="C2058"/>
      <c r="D2058"/>
    </row>
    <row r="2059" spans="2:4" x14ac:dyDescent="0.25">
      <c r="B2059"/>
      <c r="C2059"/>
      <c r="D2059"/>
    </row>
    <row r="2060" spans="2:4" x14ac:dyDescent="0.25">
      <c r="B2060"/>
      <c r="C2060"/>
      <c r="D2060"/>
    </row>
    <row r="2061" spans="2:4" x14ac:dyDescent="0.25">
      <c r="B2061"/>
      <c r="C2061"/>
      <c r="D2061"/>
    </row>
    <row r="2062" spans="2:4" x14ac:dyDescent="0.25">
      <c r="B2062"/>
      <c r="C2062"/>
      <c r="D2062"/>
    </row>
    <row r="2063" spans="2:4" x14ac:dyDescent="0.25">
      <c r="B2063"/>
      <c r="C2063"/>
      <c r="D2063"/>
    </row>
    <row r="2064" spans="2:4" x14ac:dyDescent="0.25">
      <c r="B2064"/>
      <c r="C2064"/>
      <c r="D2064"/>
    </row>
    <row r="2065" spans="2:4" x14ac:dyDescent="0.25">
      <c r="B2065"/>
      <c r="C2065"/>
      <c r="D2065"/>
    </row>
    <row r="2066" spans="2:4" x14ac:dyDescent="0.25">
      <c r="B2066"/>
      <c r="C2066"/>
      <c r="D2066"/>
    </row>
    <row r="2067" spans="2:4" x14ac:dyDescent="0.25">
      <c r="B2067"/>
      <c r="C2067"/>
      <c r="D2067"/>
    </row>
    <row r="2068" spans="2:4" x14ac:dyDescent="0.25">
      <c r="B2068"/>
      <c r="C2068"/>
      <c r="D2068"/>
    </row>
    <row r="2069" spans="2:4" x14ac:dyDescent="0.25">
      <c r="B2069"/>
      <c r="C2069"/>
      <c r="D2069"/>
    </row>
    <row r="2070" spans="2:4" x14ac:dyDescent="0.25">
      <c r="B2070"/>
      <c r="C2070"/>
      <c r="D2070"/>
    </row>
    <row r="2071" spans="2:4" x14ac:dyDescent="0.25">
      <c r="B2071"/>
      <c r="C2071"/>
      <c r="D2071"/>
    </row>
    <row r="2072" spans="2:4" x14ac:dyDescent="0.25">
      <c r="B2072"/>
      <c r="C2072"/>
      <c r="D2072"/>
    </row>
    <row r="2073" spans="2:4" x14ac:dyDescent="0.25">
      <c r="B2073"/>
      <c r="C2073"/>
      <c r="D2073"/>
    </row>
    <row r="2074" spans="2:4" x14ac:dyDescent="0.25">
      <c r="B2074"/>
      <c r="C2074"/>
      <c r="D2074"/>
    </row>
    <row r="2075" spans="2:4" x14ac:dyDescent="0.25">
      <c r="B2075"/>
      <c r="C2075"/>
      <c r="D2075"/>
    </row>
    <row r="2076" spans="2:4" x14ac:dyDescent="0.25">
      <c r="B2076"/>
      <c r="C2076"/>
      <c r="D2076"/>
    </row>
    <row r="2077" spans="2:4" x14ac:dyDescent="0.25">
      <c r="B2077"/>
      <c r="C2077"/>
      <c r="D2077"/>
    </row>
    <row r="2078" spans="2:4" x14ac:dyDescent="0.25">
      <c r="B2078"/>
      <c r="C2078"/>
      <c r="D2078"/>
    </row>
    <row r="2079" spans="2:4" x14ac:dyDescent="0.25">
      <c r="B2079"/>
      <c r="C2079"/>
      <c r="D2079"/>
    </row>
    <row r="2080" spans="2:4" x14ac:dyDescent="0.25">
      <c r="B2080"/>
      <c r="C2080"/>
      <c r="D2080"/>
    </row>
    <row r="2081" spans="2:4" x14ac:dyDescent="0.25">
      <c r="B2081"/>
      <c r="C2081"/>
      <c r="D2081"/>
    </row>
    <row r="2082" spans="2:4" x14ac:dyDescent="0.25">
      <c r="B2082"/>
      <c r="C2082"/>
      <c r="D2082"/>
    </row>
    <row r="2083" spans="2:4" x14ac:dyDescent="0.25">
      <c r="B2083"/>
      <c r="C2083"/>
      <c r="D2083"/>
    </row>
    <row r="2084" spans="2:4" x14ac:dyDescent="0.25">
      <c r="B2084"/>
      <c r="C2084"/>
      <c r="D2084"/>
    </row>
    <row r="2085" spans="2:4" x14ac:dyDescent="0.25">
      <c r="B2085"/>
      <c r="C2085"/>
      <c r="D2085"/>
    </row>
    <row r="2086" spans="2:4" x14ac:dyDescent="0.25">
      <c r="B2086"/>
      <c r="C2086"/>
      <c r="D2086"/>
    </row>
    <row r="2087" spans="2:4" x14ac:dyDescent="0.25">
      <c r="B2087"/>
      <c r="C2087"/>
      <c r="D2087"/>
    </row>
    <row r="2088" spans="2:4" x14ac:dyDescent="0.25">
      <c r="B2088"/>
      <c r="C2088"/>
      <c r="D2088"/>
    </row>
    <row r="2089" spans="2:4" x14ac:dyDescent="0.25">
      <c r="B2089"/>
      <c r="C2089"/>
      <c r="D2089"/>
    </row>
    <row r="2090" spans="2:4" x14ac:dyDescent="0.25">
      <c r="B2090"/>
      <c r="C2090"/>
      <c r="D2090"/>
    </row>
    <row r="2091" spans="2:4" x14ac:dyDescent="0.25">
      <c r="B2091"/>
      <c r="C2091"/>
      <c r="D2091"/>
    </row>
    <row r="2092" spans="2:4" x14ac:dyDescent="0.25">
      <c r="B2092"/>
      <c r="C2092"/>
      <c r="D2092"/>
    </row>
    <row r="2093" spans="2:4" x14ac:dyDescent="0.25">
      <c r="B2093"/>
      <c r="C2093"/>
      <c r="D2093"/>
    </row>
    <row r="2094" spans="2:4" x14ac:dyDescent="0.25">
      <c r="B2094"/>
      <c r="C2094"/>
      <c r="D2094"/>
    </row>
    <row r="2095" spans="2:4" x14ac:dyDescent="0.25">
      <c r="B2095"/>
      <c r="C2095"/>
      <c r="D2095"/>
    </row>
    <row r="2096" spans="2:4" x14ac:dyDescent="0.25">
      <c r="B2096"/>
      <c r="C2096"/>
      <c r="D2096"/>
    </row>
    <row r="2097" spans="2:4" x14ac:dyDescent="0.25">
      <c r="B2097"/>
      <c r="C2097"/>
      <c r="D2097"/>
    </row>
    <row r="2098" spans="2:4" x14ac:dyDescent="0.25">
      <c r="B2098"/>
      <c r="C2098"/>
      <c r="D2098"/>
    </row>
    <row r="2099" spans="2:4" x14ac:dyDescent="0.25">
      <c r="B2099"/>
      <c r="C2099"/>
      <c r="D2099"/>
    </row>
    <row r="2100" spans="2:4" x14ac:dyDescent="0.25">
      <c r="B2100"/>
      <c r="C2100"/>
      <c r="D2100"/>
    </row>
    <row r="2101" spans="2:4" x14ac:dyDescent="0.25">
      <c r="B2101"/>
      <c r="C2101"/>
      <c r="D2101"/>
    </row>
    <row r="2102" spans="2:4" x14ac:dyDescent="0.25">
      <c r="B2102"/>
      <c r="C2102"/>
      <c r="D2102"/>
    </row>
    <row r="2103" spans="2:4" x14ac:dyDescent="0.25">
      <c r="B2103"/>
      <c r="C2103"/>
      <c r="D2103"/>
    </row>
    <row r="2104" spans="2:4" x14ac:dyDescent="0.25">
      <c r="B2104"/>
      <c r="C2104"/>
      <c r="D2104"/>
    </row>
    <row r="2105" spans="2:4" x14ac:dyDescent="0.25">
      <c r="B2105"/>
      <c r="C2105"/>
      <c r="D2105"/>
    </row>
    <row r="2106" spans="2:4" x14ac:dyDescent="0.25">
      <c r="B2106"/>
      <c r="C2106"/>
      <c r="D2106"/>
    </row>
    <row r="2107" spans="2:4" x14ac:dyDescent="0.25">
      <c r="B2107"/>
      <c r="C2107"/>
      <c r="D2107"/>
    </row>
    <row r="2108" spans="2:4" x14ac:dyDescent="0.25">
      <c r="B2108"/>
      <c r="C2108"/>
      <c r="D2108"/>
    </row>
    <row r="2109" spans="2:4" x14ac:dyDescent="0.25">
      <c r="B2109"/>
      <c r="C2109"/>
      <c r="D2109"/>
    </row>
    <row r="2110" spans="2:4" x14ac:dyDescent="0.25">
      <c r="B2110"/>
      <c r="C2110"/>
      <c r="D2110"/>
    </row>
    <row r="2111" spans="2:4" x14ac:dyDescent="0.25">
      <c r="B2111"/>
      <c r="C2111"/>
      <c r="D2111"/>
    </row>
    <row r="2112" spans="2:4" x14ac:dyDescent="0.25">
      <c r="B2112"/>
      <c r="C2112"/>
      <c r="D2112"/>
    </row>
    <row r="2113" spans="2:4" x14ac:dyDescent="0.25">
      <c r="B2113"/>
      <c r="C2113"/>
      <c r="D2113"/>
    </row>
    <row r="2114" spans="2:4" x14ac:dyDescent="0.25">
      <c r="B2114"/>
      <c r="C2114"/>
      <c r="D2114"/>
    </row>
    <row r="2115" spans="2:4" x14ac:dyDescent="0.25">
      <c r="B2115"/>
      <c r="C2115"/>
      <c r="D2115"/>
    </row>
    <row r="2116" spans="2:4" x14ac:dyDescent="0.25">
      <c r="B2116"/>
      <c r="C2116"/>
      <c r="D2116"/>
    </row>
    <row r="2117" spans="2:4" x14ac:dyDescent="0.25">
      <c r="B2117"/>
      <c r="C2117"/>
      <c r="D2117"/>
    </row>
    <row r="2118" spans="2:4" x14ac:dyDescent="0.25">
      <c r="B2118"/>
      <c r="C2118"/>
      <c r="D2118"/>
    </row>
    <row r="2119" spans="2:4" x14ac:dyDescent="0.25">
      <c r="B2119"/>
      <c r="C2119"/>
      <c r="D2119"/>
    </row>
    <row r="2120" spans="2:4" x14ac:dyDescent="0.25">
      <c r="B2120"/>
      <c r="C2120"/>
      <c r="D2120"/>
    </row>
    <row r="2121" spans="2:4" x14ac:dyDescent="0.25">
      <c r="B2121"/>
      <c r="C2121"/>
      <c r="D2121"/>
    </row>
    <row r="2122" spans="2:4" x14ac:dyDescent="0.25">
      <c r="B2122"/>
      <c r="C2122"/>
      <c r="D2122"/>
    </row>
    <row r="2123" spans="2:4" x14ac:dyDescent="0.25">
      <c r="B2123"/>
      <c r="C2123"/>
      <c r="D2123"/>
    </row>
    <row r="2124" spans="2:4" x14ac:dyDescent="0.25">
      <c r="B2124"/>
      <c r="C2124"/>
      <c r="D2124"/>
    </row>
    <row r="2125" spans="2:4" x14ac:dyDescent="0.25">
      <c r="B2125"/>
      <c r="C2125"/>
      <c r="D2125"/>
    </row>
    <row r="2126" spans="2:4" x14ac:dyDescent="0.25">
      <c r="B2126"/>
      <c r="C2126"/>
      <c r="D2126"/>
    </row>
    <row r="2127" spans="2:4" x14ac:dyDescent="0.25">
      <c r="B2127"/>
      <c r="C2127"/>
      <c r="D2127"/>
    </row>
    <row r="2128" spans="2:4" x14ac:dyDescent="0.25">
      <c r="B2128"/>
      <c r="C2128"/>
      <c r="D2128"/>
    </row>
    <row r="2129" spans="2:4" x14ac:dyDescent="0.25">
      <c r="B2129"/>
      <c r="C2129"/>
      <c r="D2129"/>
    </row>
    <row r="2130" spans="2:4" x14ac:dyDescent="0.25">
      <c r="B2130"/>
      <c r="C2130"/>
      <c r="D2130"/>
    </row>
    <row r="2131" spans="2:4" x14ac:dyDescent="0.25">
      <c r="B2131"/>
      <c r="C2131"/>
      <c r="D2131"/>
    </row>
    <row r="2132" spans="2:4" x14ac:dyDescent="0.25">
      <c r="B2132"/>
      <c r="C2132"/>
      <c r="D2132"/>
    </row>
    <row r="2133" spans="2:4" x14ac:dyDescent="0.25">
      <c r="B2133"/>
      <c r="C2133"/>
      <c r="D2133"/>
    </row>
    <row r="2134" spans="2:4" x14ac:dyDescent="0.25">
      <c r="B2134"/>
      <c r="C2134"/>
      <c r="D2134"/>
    </row>
    <row r="2135" spans="2:4" x14ac:dyDescent="0.25">
      <c r="B2135"/>
      <c r="C2135"/>
      <c r="D2135"/>
    </row>
    <row r="2136" spans="2:4" x14ac:dyDescent="0.25">
      <c r="B2136"/>
      <c r="C2136"/>
      <c r="D2136"/>
    </row>
    <row r="2137" spans="2:4" x14ac:dyDescent="0.25">
      <c r="B2137"/>
      <c r="C2137"/>
      <c r="D2137"/>
    </row>
    <row r="2138" spans="2:4" x14ac:dyDescent="0.25">
      <c r="B2138"/>
      <c r="C2138"/>
      <c r="D2138"/>
    </row>
    <row r="2139" spans="2:4" x14ac:dyDescent="0.25">
      <c r="B2139"/>
      <c r="C2139"/>
      <c r="D2139"/>
    </row>
    <row r="2140" spans="2:4" x14ac:dyDescent="0.25">
      <c r="B2140"/>
      <c r="C2140"/>
      <c r="D2140"/>
    </row>
    <row r="2141" spans="2:4" x14ac:dyDescent="0.25">
      <c r="B2141"/>
      <c r="C2141"/>
      <c r="D2141"/>
    </row>
    <row r="2142" spans="2:4" x14ac:dyDescent="0.25">
      <c r="B2142"/>
      <c r="C2142"/>
      <c r="D2142"/>
    </row>
    <row r="2143" spans="2:4" x14ac:dyDescent="0.25">
      <c r="B2143"/>
      <c r="C2143"/>
      <c r="D2143"/>
    </row>
    <row r="2144" spans="2:4" x14ac:dyDescent="0.25">
      <c r="B2144"/>
      <c r="C2144"/>
      <c r="D2144"/>
    </row>
    <row r="2145" spans="2:4" x14ac:dyDescent="0.25">
      <c r="B2145"/>
      <c r="C2145"/>
      <c r="D2145"/>
    </row>
    <row r="2146" spans="2:4" x14ac:dyDescent="0.25">
      <c r="B2146"/>
      <c r="C2146"/>
      <c r="D2146"/>
    </row>
    <row r="2147" spans="2:4" x14ac:dyDescent="0.25">
      <c r="B2147"/>
      <c r="C2147"/>
      <c r="D2147"/>
    </row>
    <row r="2148" spans="2:4" x14ac:dyDescent="0.25">
      <c r="B2148"/>
      <c r="C2148"/>
      <c r="D2148"/>
    </row>
    <row r="2149" spans="2:4" x14ac:dyDescent="0.25">
      <c r="B2149"/>
      <c r="C2149"/>
      <c r="D2149"/>
    </row>
    <row r="2150" spans="2:4" x14ac:dyDescent="0.25">
      <c r="B2150"/>
      <c r="C2150"/>
      <c r="D2150"/>
    </row>
    <row r="2151" spans="2:4" x14ac:dyDescent="0.25">
      <c r="B2151"/>
      <c r="C2151"/>
      <c r="D2151"/>
    </row>
    <row r="2152" spans="2:4" x14ac:dyDescent="0.25">
      <c r="B2152"/>
      <c r="C2152"/>
      <c r="D2152"/>
    </row>
    <row r="2153" spans="2:4" x14ac:dyDescent="0.25">
      <c r="B2153"/>
      <c r="C2153"/>
      <c r="D2153"/>
    </row>
    <row r="2154" spans="2:4" x14ac:dyDescent="0.25">
      <c r="B2154"/>
      <c r="C2154"/>
      <c r="D2154"/>
    </row>
    <row r="2155" spans="2:4" x14ac:dyDescent="0.25">
      <c r="B2155"/>
      <c r="C2155"/>
      <c r="D2155"/>
    </row>
    <row r="2156" spans="2:4" x14ac:dyDescent="0.25">
      <c r="B2156"/>
      <c r="C2156"/>
      <c r="D2156"/>
    </row>
    <row r="2157" spans="2:4" x14ac:dyDescent="0.25">
      <c r="B2157"/>
      <c r="C2157"/>
      <c r="D2157"/>
    </row>
    <row r="2158" spans="2:4" x14ac:dyDescent="0.25">
      <c r="B2158"/>
      <c r="C2158"/>
      <c r="D2158"/>
    </row>
    <row r="2159" spans="2:4" x14ac:dyDescent="0.25">
      <c r="B2159"/>
      <c r="C2159"/>
      <c r="D2159"/>
    </row>
    <row r="2160" spans="2:4" x14ac:dyDescent="0.25">
      <c r="B2160"/>
      <c r="C2160"/>
      <c r="D2160"/>
    </row>
    <row r="2161" spans="2:4" x14ac:dyDescent="0.25">
      <c r="B2161"/>
      <c r="C2161"/>
      <c r="D2161"/>
    </row>
    <row r="2162" spans="2:4" x14ac:dyDescent="0.25">
      <c r="B2162"/>
      <c r="C2162"/>
      <c r="D2162"/>
    </row>
    <row r="2163" spans="2:4" x14ac:dyDescent="0.25">
      <c r="B2163"/>
      <c r="C2163"/>
      <c r="D2163"/>
    </row>
    <row r="2164" spans="2:4" x14ac:dyDescent="0.25">
      <c r="B2164"/>
      <c r="C2164"/>
      <c r="D2164"/>
    </row>
    <row r="2165" spans="2:4" x14ac:dyDescent="0.25">
      <c r="B2165"/>
      <c r="C2165"/>
      <c r="D2165"/>
    </row>
    <row r="2166" spans="2:4" x14ac:dyDescent="0.25">
      <c r="B2166"/>
      <c r="C2166"/>
      <c r="D2166"/>
    </row>
    <row r="2167" spans="2:4" x14ac:dyDescent="0.25">
      <c r="B2167"/>
      <c r="C2167"/>
      <c r="D2167"/>
    </row>
    <row r="2168" spans="2:4" x14ac:dyDescent="0.25">
      <c r="B2168"/>
      <c r="C2168"/>
      <c r="D2168"/>
    </row>
    <row r="2169" spans="2:4" x14ac:dyDescent="0.25">
      <c r="B2169"/>
      <c r="C2169"/>
      <c r="D2169"/>
    </row>
    <row r="2170" spans="2:4" x14ac:dyDescent="0.25">
      <c r="B2170"/>
      <c r="C2170"/>
      <c r="D2170"/>
    </row>
    <row r="2171" spans="2:4" x14ac:dyDescent="0.25">
      <c r="B2171"/>
      <c r="C2171"/>
      <c r="D2171"/>
    </row>
  </sheetData>
  <mergeCells count="3">
    <mergeCell ref="B8:B9"/>
    <mergeCell ref="B4:D6"/>
    <mergeCell ref="C8:E8"/>
  </mergeCells>
  <conditionalFormatting sqref="B10:E46">
    <cfRule type="expression" dxfId="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4"/>
  <sheetViews>
    <sheetView showGridLines="0" showRowColHeaders="0" zoomScale="80" zoomScaleNormal="80" workbookViewId="0"/>
  </sheetViews>
  <sheetFormatPr defaultColWidth="0" defaultRowHeight="15" x14ac:dyDescent="0.25"/>
  <cols>
    <col min="1" max="1" width="10.85546875" customWidth="1"/>
    <col min="2" max="2" width="61.85546875" bestFit="1" customWidth="1"/>
    <col min="3" max="5" width="17.85546875" customWidth="1"/>
    <col min="6" max="6" width="8.7109375" customWidth="1"/>
    <col min="7" max="16384" width="8.7109375" hidden="1"/>
  </cols>
  <sheetData>
    <row r="4" spans="2:5" ht="17.25" customHeight="1" x14ac:dyDescent="0.25">
      <c r="B4" s="302"/>
      <c r="C4" s="303"/>
      <c r="D4" s="303"/>
    </row>
    <row r="5" spans="2:5" ht="17.25" customHeight="1" x14ac:dyDescent="0.25">
      <c r="B5" s="303"/>
      <c r="C5" s="303"/>
      <c r="D5" s="303"/>
    </row>
    <row r="6" spans="2:5" ht="17.25" customHeight="1" x14ac:dyDescent="0.25">
      <c r="B6" s="303"/>
      <c r="C6" s="303"/>
      <c r="D6" s="303"/>
    </row>
    <row r="7" spans="2:5" ht="20.45" customHeight="1" x14ac:dyDescent="0.25">
      <c r="B7" s="61" t="s">
        <v>21</v>
      </c>
      <c r="C7" s="62"/>
      <c r="D7" s="62"/>
    </row>
    <row r="8" spans="2:5" ht="20.45" customHeight="1" x14ac:dyDescent="0.25">
      <c r="B8" s="312"/>
      <c r="C8" s="295" t="s">
        <v>23</v>
      </c>
      <c r="D8" s="296"/>
      <c r="E8" s="296"/>
    </row>
    <row r="9" spans="2:5" ht="45" x14ac:dyDescent="0.25">
      <c r="B9" s="312"/>
      <c r="C9" s="75">
        <v>2020</v>
      </c>
      <c r="D9" s="75" t="s">
        <v>170</v>
      </c>
      <c r="E9" s="75" t="s">
        <v>171</v>
      </c>
    </row>
    <row r="10" spans="2:5" s="47" customFormat="1" ht="20.45" customHeight="1" x14ac:dyDescent="0.2">
      <c r="B10" s="218" t="s">
        <v>172</v>
      </c>
      <c r="C10" s="158"/>
      <c r="D10" s="158"/>
      <c r="E10" s="158"/>
    </row>
    <row r="11" spans="2:5" s="47" customFormat="1" ht="20.45" customHeight="1" x14ac:dyDescent="0.2">
      <c r="B11" s="265" t="s">
        <v>198</v>
      </c>
      <c r="C11" s="160">
        <v>2358320</v>
      </c>
      <c r="D11" s="160">
        <v>2079891</v>
      </c>
      <c r="E11" s="160">
        <v>1801252</v>
      </c>
    </row>
    <row r="12" spans="2:5" s="47" customFormat="1" ht="20.45" customHeight="1" x14ac:dyDescent="0.2">
      <c r="B12" s="265" t="s">
        <v>199</v>
      </c>
      <c r="C12" s="160">
        <v>445807</v>
      </c>
      <c r="D12" s="160">
        <v>456771</v>
      </c>
      <c r="E12" s="160">
        <v>514412</v>
      </c>
    </row>
    <row r="13" spans="2:5" s="47" customFormat="1" ht="20.45" customHeight="1" x14ac:dyDescent="0.2">
      <c r="B13" s="265" t="s">
        <v>200</v>
      </c>
      <c r="C13" s="160">
        <v>121865</v>
      </c>
      <c r="D13" s="160">
        <v>212220</v>
      </c>
      <c r="E13" s="160">
        <v>78759</v>
      </c>
    </row>
    <row r="14" spans="2:5" s="47" customFormat="1" ht="20.45" customHeight="1" x14ac:dyDescent="0.2">
      <c r="B14" s="265" t="s">
        <v>201</v>
      </c>
      <c r="C14" s="160">
        <v>505739</v>
      </c>
      <c r="D14" s="160">
        <v>410967</v>
      </c>
      <c r="E14" s="160">
        <v>453362</v>
      </c>
    </row>
    <row r="15" spans="2:5" s="47" customFormat="1" ht="20.45" customHeight="1" x14ac:dyDescent="0.2">
      <c r="B15" s="265" t="s">
        <v>202</v>
      </c>
      <c r="C15" s="160">
        <v>140058</v>
      </c>
      <c r="D15" s="160">
        <v>133868</v>
      </c>
      <c r="E15" s="160">
        <v>112063</v>
      </c>
    </row>
    <row r="16" spans="2:5" s="47" customFormat="1" ht="20.45" customHeight="1" x14ac:dyDescent="0.2">
      <c r="B16" s="265" t="s">
        <v>203</v>
      </c>
      <c r="C16" s="160">
        <v>1448846</v>
      </c>
      <c r="D16" s="160">
        <v>744591</v>
      </c>
      <c r="E16" s="160">
        <v>863703</v>
      </c>
    </row>
    <row r="17" spans="2:5" s="47" customFormat="1" ht="20.45" customHeight="1" x14ac:dyDescent="0.2">
      <c r="B17" s="265" t="s">
        <v>204</v>
      </c>
      <c r="C17" s="160">
        <v>2059315</v>
      </c>
      <c r="D17" s="160">
        <v>2746249</v>
      </c>
      <c r="E17" s="160">
        <v>2197566</v>
      </c>
    </row>
    <row r="18" spans="2:5" s="47" customFormat="1" ht="20.45" customHeight="1" x14ac:dyDescent="0.2">
      <c r="B18" s="265" t="s">
        <v>205</v>
      </c>
      <c r="C18" s="160">
        <v>212755</v>
      </c>
      <c r="D18" s="160">
        <v>200044</v>
      </c>
      <c r="E18" s="160">
        <v>283730</v>
      </c>
    </row>
    <row r="19" spans="2:5" s="47" customFormat="1" ht="20.45" customHeight="1" x14ac:dyDescent="0.2">
      <c r="B19" s="265" t="s">
        <v>181</v>
      </c>
      <c r="C19" s="160">
        <v>304869</v>
      </c>
      <c r="D19" s="160">
        <v>251809</v>
      </c>
      <c r="E19" s="160">
        <v>281362</v>
      </c>
    </row>
    <row r="20" spans="2:5" s="47" customFormat="1" ht="20.45" customHeight="1" x14ac:dyDescent="0.2">
      <c r="B20" s="265" t="s">
        <v>206</v>
      </c>
      <c r="C20" s="160">
        <v>304551</v>
      </c>
      <c r="D20" s="160">
        <v>287538</v>
      </c>
      <c r="E20" s="160">
        <v>252688</v>
      </c>
    </row>
    <row r="21" spans="2:5" s="47" customFormat="1" ht="20.45" customHeight="1" x14ac:dyDescent="0.2">
      <c r="B21" s="265" t="s">
        <v>207</v>
      </c>
      <c r="C21" s="160">
        <v>231322</v>
      </c>
      <c r="D21" s="160" t="s">
        <v>114</v>
      </c>
      <c r="E21" s="160" t="s">
        <v>114</v>
      </c>
    </row>
    <row r="22" spans="2:5" s="47" customFormat="1" ht="20.45" customHeight="1" x14ac:dyDescent="0.2">
      <c r="B22" s="265" t="s">
        <v>208</v>
      </c>
      <c r="C22" s="160">
        <v>448019</v>
      </c>
      <c r="D22" s="160" t="s">
        <v>114</v>
      </c>
      <c r="E22" s="160" t="s">
        <v>114</v>
      </c>
    </row>
    <row r="23" spans="2:5" s="47" customFormat="1" ht="20.45" customHeight="1" x14ac:dyDescent="0.2">
      <c r="B23" s="265" t="s">
        <v>209</v>
      </c>
      <c r="C23" s="160">
        <v>536155</v>
      </c>
      <c r="D23" s="160" t="s">
        <v>114</v>
      </c>
      <c r="E23" s="160" t="s">
        <v>114</v>
      </c>
    </row>
    <row r="24" spans="2:5" s="47" customFormat="1" ht="20.45" customHeight="1" x14ac:dyDescent="0.2">
      <c r="B24" s="265" t="s">
        <v>210</v>
      </c>
      <c r="C24" s="160">
        <v>47799</v>
      </c>
      <c r="D24" s="160">
        <v>85000</v>
      </c>
      <c r="E24" s="160" t="s">
        <v>114</v>
      </c>
    </row>
    <row r="25" spans="2:5" s="47" customFormat="1" ht="20.45" customHeight="1" x14ac:dyDescent="0.2">
      <c r="B25" s="265" t="s">
        <v>211</v>
      </c>
      <c r="C25" s="160">
        <v>524795</v>
      </c>
      <c r="D25" s="160">
        <v>355623</v>
      </c>
      <c r="E25" s="160">
        <v>325985</v>
      </c>
    </row>
    <row r="26" spans="2:5" s="47" customFormat="1" ht="20.45" customHeight="1" x14ac:dyDescent="0.2">
      <c r="B26" s="217"/>
      <c r="C26" s="277">
        <v>9690215</v>
      </c>
      <c r="D26" s="277">
        <v>7964571</v>
      </c>
      <c r="E26" s="277">
        <v>7164882</v>
      </c>
    </row>
    <row r="27" spans="2:5" s="47" customFormat="1" ht="27.75" customHeight="1" x14ac:dyDescent="0.2">
      <c r="B27" s="265" t="s">
        <v>212</v>
      </c>
      <c r="C27" s="278" t="s">
        <v>114</v>
      </c>
      <c r="D27" s="278" t="s">
        <v>114</v>
      </c>
      <c r="E27" s="278">
        <v>16272239</v>
      </c>
    </row>
    <row r="28" spans="2:5" s="47" customFormat="1" ht="20.45" customHeight="1" x14ac:dyDescent="0.2">
      <c r="B28" s="266" t="s">
        <v>186</v>
      </c>
      <c r="C28" s="277">
        <v>9690215</v>
      </c>
      <c r="D28" s="277">
        <v>7964571</v>
      </c>
      <c r="E28" s="277">
        <v>23437121</v>
      </c>
    </row>
    <row r="29" spans="2:5" s="47" customFormat="1" ht="20.45" customHeight="1" x14ac:dyDescent="0.2">
      <c r="B29" s="265"/>
      <c r="C29" s="278"/>
      <c r="D29" s="278"/>
      <c r="E29" s="278"/>
    </row>
    <row r="30" spans="2:5" s="47" customFormat="1" ht="20.45" customHeight="1" x14ac:dyDescent="0.2">
      <c r="B30" s="266" t="s">
        <v>187</v>
      </c>
      <c r="C30" s="160"/>
      <c r="D30" s="160"/>
      <c r="E30" s="160"/>
    </row>
    <row r="31" spans="2:5" s="47" customFormat="1" ht="20.45" customHeight="1" x14ac:dyDescent="0.2">
      <c r="B31" s="265" t="s">
        <v>199</v>
      </c>
      <c r="C31" s="160">
        <v>291189</v>
      </c>
      <c r="D31" s="160">
        <v>147266</v>
      </c>
      <c r="E31" s="160">
        <v>178525</v>
      </c>
    </row>
    <row r="32" spans="2:5" s="47" customFormat="1" ht="20.45" customHeight="1" x14ac:dyDescent="0.2">
      <c r="B32" s="265" t="s">
        <v>204</v>
      </c>
      <c r="C32" s="160">
        <v>12961243</v>
      </c>
      <c r="D32" s="160">
        <v>12029782</v>
      </c>
      <c r="E32" s="160">
        <v>12574262</v>
      </c>
    </row>
    <row r="33" spans="2:5" s="47" customFormat="1" ht="20.45" customHeight="1" x14ac:dyDescent="0.2">
      <c r="B33" s="265" t="s">
        <v>201</v>
      </c>
      <c r="C33" s="160">
        <v>262745</v>
      </c>
      <c r="D33" s="160">
        <v>226768</v>
      </c>
      <c r="E33" s="160">
        <v>248657</v>
      </c>
    </row>
    <row r="34" spans="2:5" s="47" customFormat="1" ht="20.45" customHeight="1" x14ac:dyDescent="0.2">
      <c r="B34" s="265" t="s">
        <v>213</v>
      </c>
      <c r="C34" s="160">
        <v>1040003</v>
      </c>
      <c r="D34" s="160">
        <v>770084</v>
      </c>
      <c r="E34" s="160">
        <v>803301</v>
      </c>
    </row>
    <row r="35" spans="2:5" s="47" customFormat="1" ht="20.45" customHeight="1" x14ac:dyDescent="0.2">
      <c r="B35" s="265" t="s">
        <v>214</v>
      </c>
      <c r="C35" s="160">
        <v>1892437</v>
      </c>
      <c r="D35" s="160">
        <v>1888064</v>
      </c>
      <c r="E35" s="160">
        <v>640671</v>
      </c>
    </row>
    <row r="36" spans="2:5" s="47" customFormat="1" ht="20.45" customHeight="1" x14ac:dyDescent="0.2">
      <c r="B36" s="265" t="s">
        <v>206</v>
      </c>
      <c r="C36" s="160">
        <v>6538496</v>
      </c>
      <c r="D36" s="160">
        <v>6421156</v>
      </c>
      <c r="E36" s="160">
        <v>4735656</v>
      </c>
    </row>
    <row r="37" spans="2:5" s="47" customFormat="1" ht="20.45" customHeight="1" x14ac:dyDescent="0.2">
      <c r="B37" s="265" t="s">
        <v>215</v>
      </c>
      <c r="C37" s="160">
        <v>3569837</v>
      </c>
      <c r="D37" s="160">
        <v>4193329</v>
      </c>
      <c r="E37" s="160">
        <v>1123680</v>
      </c>
    </row>
    <row r="38" spans="2:5" s="47" customFormat="1" ht="20.45" customHeight="1" x14ac:dyDescent="0.2">
      <c r="B38" s="265" t="s">
        <v>209</v>
      </c>
      <c r="C38" s="160" t="s">
        <v>114</v>
      </c>
      <c r="D38" s="160">
        <v>482841</v>
      </c>
      <c r="E38" s="160">
        <v>419148</v>
      </c>
    </row>
    <row r="39" spans="2:5" s="47" customFormat="1" ht="20.45" customHeight="1" x14ac:dyDescent="0.2">
      <c r="B39" s="265" t="s">
        <v>210</v>
      </c>
      <c r="C39" s="160">
        <v>178704</v>
      </c>
      <c r="D39" s="160">
        <v>202747</v>
      </c>
      <c r="E39" s="160" t="s">
        <v>114</v>
      </c>
    </row>
    <row r="40" spans="2:5" s="47" customFormat="1" ht="20.45" customHeight="1" x14ac:dyDescent="0.2">
      <c r="B40" s="265" t="s">
        <v>211</v>
      </c>
      <c r="C40" s="160">
        <v>180863</v>
      </c>
      <c r="D40" s="160">
        <v>96611</v>
      </c>
      <c r="E40" s="160">
        <v>92005</v>
      </c>
    </row>
    <row r="41" spans="2:5" s="47" customFormat="1" ht="20.45" customHeight="1" x14ac:dyDescent="0.2">
      <c r="B41" s="218" t="s">
        <v>196</v>
      </c>
      <c r="C41" s="277">
        <v>26915517</v>
      </c>
      <c r="D41" s="277">
        <v>26458648</v>
      </c>
      <c r="E41" s="277">
        <v>20815905</v>
      </c>
    </row>
    <row r="42" spans="2:5" s="47" customFormat="1" ht="20.45" customHeight="1" thickBot="1" x14ac:dyDescent="0.25">
      <c r="B42" s="266" t="s">
        <v>216</v>
      </c>
      <c r="C42" s="279">
        <v>36605732</v>
      </c>
      <c r="D42" s="279">
        <v>34423219</v>
      </c>
      <c r="E42" s="279">
        <v>44253026</v>
      </c>
    </row>
    <row r="43" spans="2:5" s="47" customFormat="1" ht="20.45" customHeight="1" thickTop="1" x14ac:dyDescent="0.2">
      <c r="B43" s="265"/>
      <c r="C43" s="160"/>
      <c r="D43" s="160"/>
      <c r="E43" s="160"/>
    </row>
    <row r="44" spans="2:5" s="47" customFormat="1" ht="20.45" customHeight="1" x14ac:dyDescent="0.2">
      <c r="B44" s="266" t="s">
        <v>217</v>
      </c>
      <c r="C44" s="160"/>
      <c r="D44" s="160"/>
      <c r="E44" s="160"/>
    </row>
    <row r="45" spans="2:5" s="47" customFormat="1" ht="20.45" customHeight="1" x14ac:dyDescent="0.2">
      <c r="B45" s="265" t="s">
        <v>218</v>
      </c>
      <c r="C45" s="160">
        <v>7593763</v>
      </c>
      <c r="D45" s="160">
        <v>7293763</v>
      </c>
      <c r="E45" s="160">
        <v>7293763</v>
      </c>
    </row>
    <row r="46" spans="2:5" s="47" customFormat="1" ht="20.45" customHeight="1" x14ac:dyDescent="0.2">
      <c r="B46" s="265" t="s">
        <v>219</v>
      </c>
      <c r="C46" s="160">
        <v>2249721</v>
      </c>
      <c r="D46" s="160">
        <v>2249721</v>
      </c>
      <c r="E46" s="160">
        <v>2249721</v>
      </c>
    </row>
    <row r="47" spans="2:5" x14ac:dyDescent="0.25">
      <c r="B47" s="265" t="s">
        <v>220</v>
      </c>
      <c r="C47" s="160">
        <v>10060605</v>
      </c>
      <c r="D47" s="160">
        <v>8750051</v>
      </c>
      <c r="E47" s="160">
        <v>6362022</v>
      </c>
    </row>
    <row r="48" spans="2:5" x14ac:dyDescent="0.25">
      <c r="B48" s="265" t="s">
        <v>221</v>
      </c>
      <c r="C48" s="160">
        <v>-2431423</v>
      </c>
      <c r="D48" s="160">
        <v>-2406920</v>
      </c>
      <c r="E48" s="160">
        <v>-1326787</v>
      </c>
    </row>
    <row r="49" spans="2:5" ht="15" customHeight="1" x14ac:dyDescent="0.25">
      <c r="B49" s="265" t="s">
        <v>222</v>
      </c>
      <c r="C49" s="165" t="s">
        <v>114</v>
      </c>
      <c r="D49" s="165">
        <v>211640</v>
      </c>
      <c r="E49" s="165">
        <v>145360</v>
      </c>
    </row>
    <row r="50" spans="2:5" ht="25.5" x14ac:dyDescent="0.25">
      <c r="B50" s="218" t="s">
        <v>223</v>
      </c>
      <c r="C50" s="162">
        <v>17472666</v>
      </c>
      <c r="D50" s="162">
        <v>16098255</v>
      </c>
      <c r="E50" s="162">
        <v>14724079</v>
      </c>
    </row>
    <row r="51" spans="2:5" x14ac:dyDescent="0.25">
      <c r="B51" s="266" t="s">
        <v>224</v>
      </c>
      <c r="C51" s="167">
        <v>4682</v>
      </c>
      <c r="D51" s="167">
        <v>4250</v>
      </c>
      <c r="E51" s="167">
        <v>1360608</v>
      </c>
    </row>
    <row r="52" spans="2:5" x14ac:dyDescent="0.25">
      <c r="B52" s="218" t="s">
        <v>225</v>
      </c>
      <c r="C52" s="162">
        <v>17477348</v>
      </c>
      <c r="D52" s="162">
        <v>16102505</v>
      </c>
      <c r="E52" s="162">
        <v>16084687</v>
      </c>
    </row>
    <row r="53" spans="2:5" ht="18.75" customHeight="1" thickBot="1" x14ac:dyDescent="0.3">
      <c r="B53" s="218" t="s">
        <v>226</v>
      </c>
      <c r="C53" s="279">
        <v>54083080</v>
      </c>
      <c r="D53" s="279">
        <v>50525724</v>
      </c>
      <c r="E53" s="279">
        <v>60337713</v>
      </c>
    </row>
    <row r="54" spans="2:5" ht="15.75" thickTop="1" x14ac:dyDescent="0.25"/>
  </sheetData>
  <mergeCells count="3">
    <mergeCell ref="B8:B9"/>
    <mergeCell ref="B4:D6"/>
    <mergeCell ref="C8:E8"/>
  </mergeCells>
  <conditionalFormatting sqref="B10:E53">
    <cfRule type="expression" dxfId="2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72"/>
  <sheetViews>
    <sheetView showGridLines="0" showRowColHeaders="0" zoomScale="80" zoomScaleNormal="80" workbookViewId="0"/>
  </sheetViews>
  <sheetFormatPr defaultColWidth="0" defaultRowHeight="15" x14ac:dyDescent="0.25"/>
  <cols>
    <col min="1" max="1" width="10.42578125" customWidth="1"/>
    <col min="2" max="2" width="54.42578125" customWidth="1"/>
    <col min="3" max="3" width="21" customWidth="1"/>
    <col min="4" max="4" width="21.85546875" customWidth="1"/>
    <col min="5" max="5" width="12.42578125" customWidth="1"/>
    <col min="6" max="16384" width="8.7109375" hidden="1"/>
  </cols>
  <sheetData>
    <row r="5" spans="2:5" x14ac:dyDescent="0.25">
      <c r="B5" s="302"/>
      <c r="C5" s="303"/>
      <c r="D5" s="303"/>
    </row>
    <row r="6" spans="2:5" x14ac:dyDescent="0.25">
      <c r="B6" s="303"/>
      <c r="C6" s="303"/>
      <c r="D6" s="303"/>
    </row>
    <row r="7" spans="2:5" ht="7.5" customHeight="1" x14ac:dyDescent="0.25">
      <c r="B7" s="303"/>
      <c r="C7" s="303"/>
      <c r="D7" s="303"/>
    </row>
    <row r="8" spans="2:5" ht="32.1" customHeight="1" x14ac:dyDescent="0.25">
      <c r="B8" s="63" t="s">
        <v>26</v>
      </c>
      <c r="C8" s="4"/>
      <c r="D8" s="4"/>
    </row>
    <row r="9" spans="2:5" ht="31.5" customHeight="1" x14ac:dyDescent="0.25">
      <c r="B9" s="312"/>
      <c r="C9" s="299" t="s">
        <v>23</v>
      </c>
      <c r="D9" s="300"/>
    </row>
    <row r="10" spans="2:5" ht="29.1" customHeight="1" x14ac:dyDescent="0.25">
      <c r="B10" s="312"/>
      <c r="C10" s="75">
        <v>2020</v>
      </c>
      <c r="D10" s="75" t="s">
        <v>170</v>
      </c>
    </row>
    <row r="11" spans="2:5" ht="21" customHeight="1" x14ac:dyDescent="0.25">
      <c r="B11" s="218" t="s">
        <v>227</v>
      </c>
      <c r="C11" s="282"/>
      <c r="D11" s="282"/>
      <c r="E11" s="78"/>
    </row>
    <row r="12" spans="2:5" ht="21" customHeight="1" x14ac:dyDescent="0.25">
      <c r="B12" s="218" t="s">
        <v>228</v>
      </c>
      <c r="C12" s="249">
        <v>25227625</v>
      </c>
      <c r="D12" s="249">
        <v>25486973</v>
      </c>
      <c r="E12" s="78"/>
    </row>
    <row r="13" spans="2:5" ht="21" customHeight="1" x14ac:dyDescent="0.25">
      <c r="B13" s="218"/>
      <c r="C13" s="249"/>
      <c r="D13" s="247"/>
      <c r="E13" s="78"/>
    </row>
    <row r="14" spans="2:5" ht="21" customHeight="1" x14ac:dyDescent="0.25">
      <c r="B14" s="218" t="s">
        <v>229</v>
      </c>
      <c r="C14" s="249"/>
      <c r="D14" s="247"/>
      <c r="E14" s="78"/>
    </row>
    <row r="15" spans="2:5" ht="21" customHeight="1" x14ac:dyDescent="0.25">
      <c r="B15" s="218" t="s">
        <v>230</v>
      </c>
      <c r="C15" s="249"/>
      <c r="D15" s="247"/>
      <c r="E15" s="78"/>
    </row>
    <row r="16" spans="2:5" ht="21" customHeight="1" x14ac:dyDescent="0.25">
      <c r="B16" s="265" t="s">
        <v>231</v>
      </c>
      <c r="C16" s="247">
        <v>-12111489</v>
      </c>
      <c r="D16" s="247">
        <v>-11286174</v>
      </c>
      <c r="E16" s="78"/>
    </row>
    <row r="17" spans="2:5" ht="21" customHeight="1" x14ac:dyDescent="0.25">
      <c r="B17" s="265" t="s">
        <v>232</v>
      </c>
      <c r="C17" s="247">
        <v>-1747811</v>
      </c>
      <c r="D17" s="247">
        <v>-1426278</v>
      </c>
      <c r="E17" s="78"/>
    </row>
    <row r="18" spans="2:5" ht="21" customHeight="1" x14ac:dyDescent="0.25">
      <c r="B18" s="265" t="s">
        <v>233</v>
      </c>
      <c r="C18" s="247">
        <v>-1083089</v>
      </c>
      <c r="D18" s="247">
        <v>-1435728</v>
      </c>
      <c r="E18" s="78"/>
    </row>
    <row r="19" spans="2:5" ht="21" customHeight="1" x14ac:dyDescent="0.25">
      <c r="B19" s="217"/>
      <c r="C19" s="283">
        <v>-14942389</v>
      </c>
      <c r="D19" s="283">
        <v>-14148180</v>
      </c>
      <c r="E19" s="78"/>
    </row>
    <row r="20" spans="2:5" ht="21" customHeight="1" x14ac:dyDescent="0.25">
      <c r="B20" s="218" t="s">
        <v>234</v>
      </c>
      <c r="C20" s="249"/>
      <c r="D20" s="247"/>
      <c r="E20" s="78"/>
    </row>
    <row r="21" spans="2:5" ht="21" customHeight="1" x14ac:dyDescent="0.25">
      <c r="B21" s="265" t="s">
        <v>235</v>
      </c>
      <c r="C21" s="247">
        <v>-1011557</v>
      </c>
      <c r="D21" s="247">
        <v>-1001762</v>
      </c>
      <c r="E21" s="78"/>
    </row>
    <row r="22" spans="2:5" ht="21" customHeight="1" x14ac:dyDescent="0.25">
      <c r="B22" s="265" t="s">
        <v>236</v>
      </c>
      <c r="C22" s="247">
        <v>-62480</v>
      </c>
      <c r="D22" s="247">
        <v>-73872</v>
      </c>
      <c r="E22" s="78"/>
    </row>
    <row r="23" spans="2:5" ht="21" customHeight="1" x14ac:dyDescent="0.25">
      <c r="B23" s="265" t="s">
        <v>237</v>
      </c>
      <c r="C23" s="247">
        <v>-1086517</v>
      </c>
      <c r="D23" s="247">
        <v>-1042989</v>
      </c>
      <c r="E23" s="78"/>
    </row>
    <row r="24" spans="2:5" ht="21" customHeight="1" x14ac:dyDescent="0.25">
      <c r="B24" s="265" t="s">
        <v>238</v>
      </c>
      <c r="C24" s="247">
        <v>-865202</v>
      </c>
      <c r="D24" s="247">
        <v>-814783</v>
      </c>
      <c r="E24" s="78"/>
    </row>
    <row r="25" spans="2:5" ht="21" customHeight="1" x14ac:dyDescent="0.25">
      <c r="B25" s="265" t="s">
        <v>239</v>
      </c>
      <c r="C25" s="247">
        <v>-168099</v>
      </c>
      <c r="D25" s="247">
        <v>-1213759</v>
      </c>
      <c r="E25" s="78"/>
    </row>
    <row r="26" spans="2:5" ht="21" customHeight="1" x14ac:dyDescent="0.25">
      <c r="B26" s="265" t="s">
        <v>240</v>
      </c>
      <c r="C26" s="247">
        <v>-1581475</v>
      </c>
      <c r="D26" s="247">
        <v>-1199698</v>
      </c>
      <c r="E26" s="78"/>
    </row>
    <row r="27" spans="2:5" ht="21" customHeight="1" x14ac:dyDescent="0.25">
      <c r="B27" s="265" t="s">
        <v>241</v>
      </c>
      <c r="C27" s="247">
        <v>-127033</v>
      </c>
      <c r="D27" s="247">
        <v>-103630</v>
      </c>
      <c r="E27" s="78"/>
    </row>
    <row r="28" spans="2:5" ht="21" customHeight="1" x14ac:dyDescent="0.25">
      <c r="B28" s="217"/>
      <c r="C28" s="283">
        <v>-4902363</v>
      </c>
      <c r="D28" s="283">
        <v>-5450493</v>
      </c>
      <c r="E28" s="78"/>
    </row>
    <row r="29" spans="2:5" ht="21" customHeight="1" x14ac:dyDescent="0.25">
      <c r="B29" s="218"/>
      <c r="C29" s="249"/>
      <c r="D29" s="247"/>
      <c r="E29" s="78"/>
    </row>
    <row r="30" spans="2:5" ht="21" customHeight="1" x14ac:dyDescent="0.25">
      <c r="B30" s="218" t="s">
        <v>242</v>
      </c>
      <c r="C30" s="249">
        <v>-19844752</v>
      </c>
      <c r="D30" s="249">
        <v>-19598673</v>
      </c>
      <c r="E30" s="78"/>
    </row>
    <row r="31" spans="2:5" ht="21" customHeight="1" x14ac:dyDescent="0.25">
      <c r="B31" s="218"/>
      <c r="C31" s="249"/>
      <c r="D31" s="249"/>
      <c r="E31" s="78"/>
    </row>
    <row r="32" spans="2:5" ht="21" customHeight="1" x14ac:dyDescent="0.25">
      <c r="B32" s="218" t="s">
        <v>243</v>
      </c>
      <c r="C32" s="249">
        <v>5382873</v>
      </c>
      <c r="D32" s="249">
        <v>5888300</v>
      </c>
      <c r="E32" s="78"/>
    </row>
    <row r="33" spans="2:5" ht="21" customHeight="1" x14ac:dyDescent="0.25">
      <c r="B33" s="218"/>
      <c r="C33" s="247"/>
      <c r="D33" s="249"/>
      <c r="E33" s="78"/>
    </row>
    <row r="34" spans="2:5" ht="21" customHeight="1" x14ac:dyDescent="0.25">
      <c r="B34" s="218" t="s">
        <v>244</v>
      </c>
      <c r="C34" s="247"/>
      <c r="D34" s="249"/>
      <c r="E34" s="78"/>
    </row>
    <row r="35" spans="2:5" ht="21" customHeight="1" x14ac:dyDescent="0.25">
      <c r="B35" s="217" t="s">
        <v>245</v>
      </c>
      <c r="C35" s="247">
        <v>-146705</v>
      </c>
      <c r="D35" s="247">
        <v>-237733</v>
      </c>
      <c r="E35" s="78"/>
    </row>
    <row r="36" spans="2:5" ht="21" customHeight="1" x14ac:dyDescent="0.25">
      <c r="B36" s="217" t="s">
        <v>246</v>
      </c>
      <c r="C36" s="247">
        <v>-582457</v>
      </c>
      <c r="D36" s="247">
        <v>-641810</v>
      </c>
      <c r="E36" s="78"/>
    </row>
    <row r="37" spans="2:5" ht="21" customHeight="1" x14ac:dyDescent="0.25">
      <c r="B37" s="217" t="s">
        <v>247</v>
      </c>
      <c r="C37" s="247">
        <v>-108482</v>
      </c>
      <c r="D37" s="247">
        <v>-949614</v>
      </c>
      <c r="E37" s="78"/>
    </row>
    <row r="38" spans="2:5" ht="21" customHeight="1" x14ac:dyDescent="0.25">
      <c r="B38" s="217" t="s">
        <v>512</v>
      </c>
      <c r="C38" s="247">
        <v>-749475</v>
      </c>
      <c r="D38" s="247">
        <v>-1047423</v>
      </c>
      <c r="E38" s="78"/>
    </row>
    <row r="39" spans="2:5" ht="21" customHeight="1" x14ac:dyDescent="0.25">
      <c r="B39" s="217"/>
      <c r="C39" s="283">
        <v>-1587119</v>
      </c>
      <c r="D39" s="283">
        <v>-2876580</v>
      </c>
      <c r="E39" s="78"/>
    </row>
    <row r="40" spans="2:5" ht="21" customHeight="1" x14ac:dyDescent="0.25">
      <c r="B40" s="217"/>
      <c r="C40" s="249"/>
      <c r="D40" s="247"/>
      <c r="E40" s="78"/>
    </row>
    <row r="41" spans="2:5" ht="21" customHeight="1" x14ac:dyDescent="0.25">
      <c r="B41" s="217" t="s">
        <v>248</v>
      </c>
      <c r="C41" s="247">
        <v>502108</v>
      </c>
      <c r="D41" s="247" t="s">
        <v>114</v>
      </c>
      <c r="E41" s="78"/>
    </row>
    <row r="42" spans="2:5" ht="29.25" customHeight="1" x14ac:dyDescent="0.25">
      <c r="B42" s="217" t="s">
        <v>249</v>
      </c>
      <c r="C42" s="247">
        <v>356698</v>
      </c>
      <c r="D42" s="247">
        <v>125351</v>
      </c>
      <c r="E42" s="78"/>
    </row>
    <row r="43" spans="2:5" ht="29.25" customHeight="1" x14ac:dyDescent="0.25">
      <c r="B43" s="217" t="s">
        <v>250</v>
      </c>
      <c r="C43" s="247" t="s">
        <v>114</v>
      </c>
      <c r="D43" s="247">
        <v>72738</v>
      </c>
      <c r="E43" s="78"/>
    </row>
    <row r="44" spans="2:5" ht="21" customHeight="1" x14ac:dyDescent="0.25">
      <c r="B44" s="217" t="s">
        <v>251</v>
      </c>
      <c r="C44" s="247">
        <v>51736</v>
      </c>
      <c r="D44" s="247" t="s">
        <v>114</v>
      </c>
      <c r="E44" s="78"/>
    </row>
    <row r="45" spans="2:5" ht="28.5" customHeight="1" x14ac:dyDescent="0.25">
      <c r="B45" s="218" t="s">
        <v>252</v>
      </c>
      <c r="C45" s="283">
        <v>4706296</v>
      </c>
      <c r="D45" s="283">
        <v>3209809</v>
      </c>
      <c r="E45" s="78"/>
    </row>
    <row r="46" spans="2:5" ht="21" customHeight="1" x14ac:dyDescent="0.25">
      <c r="B46" s="284"/>
      <c r="C46" s="285"/>
      <c r="D46" s="285"/>
      <c r="E46" s="78"/>
    </row>
    <row r="47" spans="2:5" ht="21" customHeight="1" x14ac:dyDescent="0.25">
      <c r="B47" s="217" t="s">
        <v>253</v>
      </c>
      <c r="C47" s="247">
        <v>2445405</v>
      </c>
      <c r="D47" s="247">
        <v>3206850</v>
      </c>
      <c r="E47" s="78"/>
    </row>
    <row r="48" spans="2:5" ht="21" customHeight="1" x14ac:dyDescent="0.25">
      <c r="B48" s="217" t="s">
        <v>254</v>
      </c>
      <c r="C48" s="247">
        <v>-3350864</v>
      </c>
      <c r="D48" s="247">
        <v>-1846573</v>
      </c>
      <c r="E48" s="78"/>
    </row>
    <row r="49" spans="2:5" ht="25.5" x14ac:dyDescent="0.25">
      <c r="B49" s="218" t="s">
        <v>255</v>
      </c>
      <c r="C49" s="283">
        <v>3800837</v>
      </c>
      <c r="D49" s="283">
        <v>4570086</v>
      </c>
      <c r="E49" s="78"/>
    </row>
    <row r="50" spans="2:5" ht="21" customHeight="1" x14ac:dyDescent="0.25">
      <c r="B50" s="218"/>
      <c r="C50" s="249"/>
      <c r="D50" s="247"/>
      <c r="E50" s="78"/>
    </row>
    <row r="51" spans="2:5" ht="21" customHeight="1" x14ac:dyDescent="0.25">
      <c r="B51" s="217" t="s">
        <v>256</v>
      </c>
      <c r="C51" s="247">
        <v>-683681</v>
      </c>
      <c r="D51" s="247">
        <v>-1454341</v>
      </c>
      <c r="E51" s="78"/>
    </row>
    <row r="52" spans="2:5" ht="21" customHeight="1" x14ac:dyDescent="0.25">
      <c r="B52" s="217" t="s">
        <v>213</v>
      </c>
      <c r="C52" s="247">
        <v>-252035</v>
      </c>
      <c r="D52" s="247">
        <v>-145459</v>
      </c>
      <c r="E52" s="78"/>
    </row>
    <row r="53" spans="2:5" ht="25.5" x14ac:dyDescent="0.25">
      <c r="B53" s="218" t="s">
        <v>257</v>
      </c>
      <c r="C53" s="283">
        <v>2865121</v>
      </c>
      <c r="D53" s="283">
        <v>2970286</v>
      </c>
      <c r="E53" s="78"/>
    </row>
    <row r="54" spans="2:5" x14ac:dyDescent="0.25">
      <c r="B54" s="284"/>
      <c r="C54" s="285"/>
      <c r="D54" s="285"/>
      <c r="E54" s="78"/>
    </row>
    <row r="55" spans="2:5" x14ac:dyDescent="0.25">
      <c r="B55" s="218" t="s">
        <v>258</v>
      </c>
      <c r="C55" s="247"/>
      <c r="D55" s="247"/>
      <c r="E55" s="78"/>
    </row>
    <row r="56" spans="2:5" ht="25.5" x14ac:dyDescent="0.25">
      <c r="B56" s="218" t="s">
        <v>259</v>
      </c>
      <c r="C56" s="247" t="s">
        <v>114</v>
      </c>
      <c r="D56" s="247">
        <v>224067</v>
      </c>
      <c r="E56" s="78"/>
    </row>
    <row r="57" spans="2:5" x14ac:dyDescent="0.25">
      <c r="B57" s="218" t="s">
        <v>260</v>
      </c>
      <c r="C57" s="250">
        <v>2865121</v>
      </c>
      <c r="D57" s="250">
        <v>3194353</v>
      </c>
      <c r="E57" s="78"/>
    </row>
    <row r="58" spans="2:5" x14ac:dyDescent="0.25">
      <c r="B58" s="284"/>
      <c r="C58" s="285"/>
      <c r="D58" s="285"/>
      <c r="E58" s="78"/>
    </row>
    <row r="59" spans="2:5" x14ac:dyDescent="0.25">
      <c r="B59" s="218" t="s">
        <v>261</v>
      </c>
      <c r="C59" s="249"/>
      <c r="D59" s="247"/>
      <c r="E59" s="78"/>
    </row>
    <row r="60" spans="2:5" x14ac:dyDescent="0.25">
      <c r="B60" s="218" t="s">
        <v>262</v>
      </c>
      <c r="C60" s="247"/>
      <c r="D60" s="247"/>
      <c r="E60" s="78"/>
    </row>
    <row r="61" spans="2:5" ht="25.5" x14ac:dyDescent="0.25">
      <c r="B61" s="217" t="s">
        <v>263</v>
      </c>
      <c r="C61" s="247">
        <v>2864110</v>
      </c>
      <c r="D61" s="247">
        <v>2969611</v>
      </c>
      <c r="E61" s="78"/>
    </row>
    <row r="62" spans="2:5" ht="25.5" x14ac:dyDescent="0.25">
      <c r="B62" s="217" t="s">
        <v>264</v>
      </c>
      <c r="C62" s="247" t="s">
        <v>114</v>
      </c>
      <c r="D62" s="247">
        <v>224067</v>
      </c>
      <c r="E62" s="78"/>
    </row>
    <row r="63" spans="2:5" ht="25.5" x14ac:dyDescent="0.25">
      <c r="B63" s="218" t="s">
        <v>265</v>
      </c>
      <c r="C63" s="250">
        <v>2864110</v>
      </c>
      <c r="D63" s="250">
        <v>3193678</v>
      </c>
      <c r="E63" s="78"/>
    </row>
    <row r="64" spans="2:5" x14ac:dyDescent="0.25">
      <c r="B64" s="218" t="s">
        <v>266</v>
      </c>
      <c r="C64" s="249"/>
      <c r="D64" s="249"/>
      <c r="E64" s="78"/>
    </row>
    <row r="65" spans="2:5" ht="25.5" x14ac:dyDescent="0.25">
      <c r="B65" s="217" t="s">
        <v>263</v>
      </c>
      <c r="C65" s="247">
        <v>1011</v>
      </c>
      <c r="D65" s="247">
        <v>675</v>
      </c>
      <c r="E65" s="78"/>
    </row>
    <row r="66" spans="2:5" ht="21.75" customHeight="1" thickBot="1" x14ac:dyDescent="0.3">
      <c r="B66" s="217"/>
      <c r="C66" s="251">
        <v>2865121</v>
      </c>
      <c r="D66" s="251">
        <v>3194353</v>
      </c>
      <c r="E66" s="78"/>
    </row>
    <row r="67" spans="2:5" ht="27" customHeight="1" thickTop="1" x14ac:dyDescent="0.25">
      <c r="B67" s="218" t="s">
        <v>267</v>
      </c>
      <c r="C67" s="286">
        <v>1.89</v>
      </c>
      <c r="D67" s="286">
        <v>2.1</v>
      </c>
      <c r="E67" s="78"/>
    </row>
    <row r="68" spans="2:5" ht="24" customHeight="1" x14ac:dyDescent="0.25">
      <c r="B68" s="218" t="s">
        <v>268</v>
      </c>
      <c r="C68" s="287">
        <v>1.89</v>
      </c>
      <c r="D68" s="287">
        <v>2.1</v>
      </c>
      <c r="E68" s="78"/>
    </row>
    <row r="69" spans="2:5" ht="24" customHeight="1" x14ac:dyDescent="0.25">
      <c r="B69" s="218" t="s">
        <v>269</v>
      </c>
      <c r="C69" s="287">
        <v>1.89</v>
      </c>
      <c r="D69" s="287">
        <v>1.95</v>
      </c>
      <c r="E69" s="78"/>
    </row>
    <row r="70" spans="2:5" ht="24" customHeight="1" x14ac:dyDescent="0.25">
      <c r="B70" s="218" t="s">
        <v>270</v>
      </c>
      <c r="C70" s="287">
        <v>1.89</v>
      </c>
      <c r="D70" s="287">
        <v>1.95</v>
      </c>
      <c r="E70" s="78"/>
    </row>
    <row r="71" spans="2:5" ht="24" customHeight="1" x14ac:dyDescent="0.25">
      <c r="B71" s="218" t="s">
        <v>271</v>
      </c>
      <c r="C71" s="287" t="s">
        <v>114</v>
      </c>
      <c r="D71" s="287">
        <v>0.15</v>
      </c>
      <c r="E71" s="78"/>
    </row>
    <row r="72" spans="2:5" ht="24" customHeight="1" x14ac:dyDescent="0.25">
      <c r="B72" s="218" t="s">
        <v>272</v>
      </c>
      <c r="C72" s="287" t="s">
        <v>114</v>
      </c>
      <c r="D72" s="287">
        <v>0.15</v>
      </c>
      <c r="E72" s="78"/>
    </row>
  </sheetData>
  <mergeCells count="3">
    <mergeCell ref="B9:B10"/>
    <mergeCell ref="C9:D9"/>
    <mergeCell ref="B5:D7"/>
  </mergeCells>
  <conditionalFormatting sqref="B11:D72">
    <cfRule type="expression" dxfId="1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showGridLines="0" showRowColHeaders="0" zoomScale="80" zoomScaleNormal="80" workbookViewId="0"/>
  </sheetViews>
  <sheetFormatPr defaultColWidth="8.7109375" defaultRowHeight="14.25" customHeight="1" zeroHeight="1" x14ac:dyDescent="0.2"/>
  <cols>
    <col min="1" max="1" width="15.5703125" style="4" customWidth="1"/>
    <col min="2" max="2" width="53.42578125" style="4" customWidth="1"/>
    <col min="3" max="3" width="16.85546875" style="5" customWidth="1"/>
    <col min="4" max="4" width="13.42578125" style="6" customWidth="1"/>
    <col min="5" max="5" width="17.5703125" style="5" bestFit="1" customWidth="1"/>
    <col min="6" max="6" width="12.5703125" style="4" customWidth="1"/>
    <col min="7" max="7" width="4" style="4" customWidth="1"/>
    <col min="8" max="8" width="15.28515625" style="7" hidden="1" customWidth="1"/>
    <col min="9" max="14" width="8.7109375" style="4" hidden="1" customWidth="1"/>
    <col min="15" max="16383" width="0" style="4" hidden="1" customWidth="1"/>
    <col min="16384" max="16384" width="0.28515625" style="4" hidden="1" customWidth="1"/>
  </cols>
  <sheetData>
    <row r="1" spans="1:14" ht="14.25" customHeight="1" x14ac:dyDescent="0.2">
      <c r="A1" s="16"/>
      <c r="B1" s="291"/>
      <c r="C1" s="292"/>
      <c r="D1" s="292"/>
      <c r="E1" s="292"/>
      <c r="F1" s="292"/>
      <c r="G1" s="292"/>
      <c r="H1" s="3"/>
      <c r="I1" s="2"/>
      <c r="J1" s="2"/>
      <c r="K1" s="2"/>
      <c r="L1" s="2"/>
      <c r="M1" s="2"/>
      <c r="N1" s="2"/>
    </row>
    <row r="2" spans="1:14" ht="14.25" customHeight="1" x14ac:dyDescent="0.2">
      <c r="A2" s="16"/>
      <c r="B2" s="292"/>
      <c r="C2" s="292"/>
      <c r="D2" s="292"/>
      <c r="E2" s="292"/>
      <c r="F2" s="292"/>
      <c r="G2" s="292"/>
      <c r="H2" s="3"/>
      <c r="I2" s="2"/>
      <c r="J2" s="2"/>
      <c r="K2" s="2"/>
      <c r="L2" s="2"/>
      <c r="M2" s="2"/>
      <c r="N2" s="2"/>
    </row>
    <row r="3" spans="1:14" ht="14.25" customHeight="1" x14ac:dyDescent="0.2">
      <c r="A3" s="16"/>
      <c r="B3" s="292"/>
      <c r="C3" s="292"/>
      <c r="D3" s="292"/>
      <c r="E3" s="292"/>
      <c r="F3" s="292"/>
      <c r="G3" s="292"/>
      <c r="H3" s="3"/>
      <c r="I3" s="2"/>
      <c r="J3" s="2"/>
      <c r="K3" s="2"/>
      <c r="L3" s="2"/>
      <c r="M3" s="2"/>
      <c r="N3" s="2"/>
    </row>
    <row r="4" spans="1:14" ht="14.25" customHeight="1" x14ac:dyDescent="0.2">
      <c r="A4" s="16"/>
      <c r="B4" s="292"/>
      <c r="C4" s="292"/>
      <c r="D4" s="292"/>
      <c r="E4" s="292"/>
      <c r="F4" s="292"/>
      <c r="G4" s="292"/>
      <c r="H4" s="3"/>
      <c r="I4" s="2"/>
      <c r="J4" s="2"/>
      <c r="K4" s="2"/>
      <c r="L4" s="2"/>
      <c r="M4" s="2"/>
      <c r="N4" s="2"/>
    </row>
    <row r="5" spans="1:14" ht="14.25" customHeight="1" x14ac:dyDescent="0.2">
      <c r="A5" s="16"/>
      <c r="B5" s="292"/>
      <c r="C5" s="292"/>
      <c r="D5" s="292"/>
      <c r="E5" s="292"/>
      <c r="F5" s="292"/>
      <c r="G5" s="292"/>
      <c r="H5" s="3"/>
      <c r="I5" s="2"/>
      <c r="J5" s="2"/>
      <c r="K5" s="2"/>
      <c r="L5" s="2"/>
      <c r="M5" s="2"/>
      <c r="N5" s="2"/>
    </row>
    <row r="6" spans="1:14" x14ac:dyDescent="0.2">
      <c r="A6" s="16"/>
      <c r="B6" s="292"/>
      <c r="C6" s="292"/>
      <c r="D6" s="292"/>
      <c r="E6" s="292"/>
      <c r="F6" s="292"/>
      <c r="G6" s="292"/>
      <c r="H6" s="3"/>
      <c r="I6" s="2"/>
      <c r="J6" s="2"/>
      <c r="K6" s="2"/>
      <c r="L6" s="2"/>
      <c r="M6" s="2"/>
      <c r="N6" s="2"/>
    </row>
    <row r="7" spans="1:14" ht="20.45" customHeight="1" x14ac:dyDescent="0.2"/>
    <row r="8" spans="1:14" ht="21.6" customHeight="1" x14ac:dyDescent="0.2">
      <c r="B8" s="288" t="s">
        <v>53</v>
      </c>
      <c r="C8" s="289"/>
      <c r="D8" s="289"/>
      <c r="E8" s="290"/>
    </row>
    <row r="9" spans="1:14" ht="21.6" customHeight="1" x14ac:dyDescent="0.2">
      <c r="B9" s="180" t="s">
        <v>3</v>
      </c>
      <c r="C9" s="181" t="s">
        <v>2</v>
      </c>
      <c r="D9" s="182" t="s">
        <v>1</v>
      </c>
      <c r="E9" s="183" t="s">
        <v>0</v>
      </c>
    </row>
    <row r="10" spans="1:14" ht="21.6" customHeight="1" x14ac:dyDescent="0.2">
      <c r="B10" s="184" t="s">
        <v>54</v>
      </c>
      <c r="C10" s="185">
        <f>+C11+C12</f>
        <v>806603919</v>
      </c>
      <c r="D10" s="186">
        <v>1</v>
      </c>
      <c r="E10" s="185">
        <f t="shared" ref="E10:E12" si="0">+C10*D10</f>
        <v>806603919</v>
      </c>
      <c r="F10" s="8"/>
      <c r="G10" s="8"/>
      <c r="H10" s="4"/>
    </row>
    <row r="11" spans="1:14" ht="21.6" customHeight="1" x14ac:dyDescent="0.2">
      <c r="B11" s="187" t="s">
        <v>54</v>
      </c>
      <c r="C11" s="113">
        <v>778796255</v>
      </c>
      <c r="D11" s="114">
        <v>1</v>
      </c>
      <c r="E11" s="113">
        <f t="shared" si="0"/>
        <v>778796255</v>
      </c>
      <c r="F11" s="9"/>
      <c r="G11" s="9"/>
      <c r="H11" s="4"/>
    </row>
    <row r="12" spans="1:14" ht="21.6" customHeight="1" x14ac:dyDescent="0.2">
      <c r="B12" s="188" t="s">
        <v>55</v>
      </c>
      <c r="C12" s="113">
        <v>27807664</v>
      </c>
      <c r="D12" s="117">
        <v>1</v>
      </c>
      <c r="E12" s="113">
        <f t="shared" si="0"/>
        <v>27807664</v>
      </c>
      <c r="F12" s="9"/>
      <c r="G12" s="9"/>
      <c r="H12" s="4"/>
    </row>
    <row r="13" spans="1:14" ht="21.6" customHeight="1" x14ac:dyDescent="0.2">
      <c r="B13" s="184" t="s">
        <v>56</v>
      </c>
      <c r="C13" s="185">
        <v>20798300</v>
      </c>
      <c r="D13" s="186">
        <v>1</v>
      </c>
      <c r="E13" s="185">
        <f>+C13*D13</f>
        <v>20798300</v>
      </c>
      <c r="H13" s="4"/>
    </row>
    <row r="14" spans="1:14" ht="21.6" customHeight="1" x14ac:dyDescent="0.2">
      <c r="B14" s="184" t="s">
        <v>57</v>
      </c>
      <c r="C14" s="185">
        <f>SUM(C15:C53)</f>
        <v>2734081134.9644313</v>
      </c>
      <c r="D14" s="186">
        <v>0.21679999999999999</v>
      </c>
      <c r="E14" s="185">
        <f>+C14*D14</f>
        <v>592748790.06028867</v>
      </c>
      <c r="H14" s="4"/>
    </row>
    <row r="15" spans="1:14" ht="21.6" customHeight="1" x14ac:dyDescent="0.2">
      <c r="B15" s="112" t="s">
        <v>58</v>
      </c>
      <c r="C15" s="113">
        <v>351840171.62</v>
      </c>
      <c r="D15" s="114"/>
      <c r="E15" s="113">
        <v>63488599.123919979</v>
      </c>
      <c r="F15" s="9"/>
      <c r="G15" s="9"/>
      <c r="H15" s="4"/>
    </row>
    <row r="16" spans="1:14" ht="21.6" customHeight="1" x14ac:dyDescent="0.2">
      <c r="B16" s="115" t="s">
        <v>59</v>
      </c>
      <c r="C16" s="116">
        <v>325134464.90999997</v>
      </c>
      <c r="D16" s="117"/>
      <c r="E16" s="116">
        <v>65255103.663575999</v>
      </c>
      <c r="F16" s="9"/>
      <c r="G16" s="9"/>
      <c r="H16" s="4"/>
    </row>
    <row r="17" spans="2:8" ht="21.6" customHeight="1" x14ac:dyDescent="0.2">
      <c r="B17" s="112" t="s">
        <v>60</v>
      </c>
      <c r="C17" s="113">
        <v>28957337.780000001</v>
      </c>
      <c r="D17" s="114"/>
      <c r="E17" s="113">
        <v>8877227.9748</v>
      </c>
      <c r="F17" s="9"/>
      <c r="G17" s="9"/>
      <c r="H17" s="4"/>
    </row>
    <row r="18" spans="2:8" ht="21.6" customHeight="1" x14ac:dyDescent="0.2">
      <c r="B18" s="115" t="s">
        <v>61</v>
      </c>
      <c r="C18" s="116">
        <v>5877139.0899999999</v>
      </c>
      <c r="D18" s="117"/>
      <c r="E18" s="116">
        <v>1195770.0194159998</v>
      </c>
      <c r="F18" s="10"/>
      <c r="G18" s="10"/>
      <c r="H18" s="4"/>
    </row>
    <row r="19" spans="2:8" ht="21.6" customHeight="1" x14ac:dyDescent="0.2">
      <c r="B19" s="112" t="s">
        <v>62</v>
      </c>
      <c r="C19" s="113">
        <v>17404861.810000002</v>
      </c>
      <c r="D19" s="114"/>
      <c r="E19" s="113">
        <v>3919464.2130959998</v>
      </c>
      <c r="H19" s="4"/>
    </row>
    <row r="20" spans="2:8" ht="21.6" customHeight="1" x14ac:dyDescent="0.2">
      <c r="B20" s="115" t="s">
        <v>63</v>
      </c>
      <c r="C20" s="116">
        <v>29873865.462938588</v>
      </c>
      <c r="D20" s="117"/>
      <c r="E20" s="116">
        <v>8346860.7795584081</v>
      </c>
      <c r="F20" s="10"/>
      <c r="G20" s="10"/>
      <c r="H20" s="4"/>
    </row>
    <row r="21" spans="2:8" ht="21.6" customHeight="1" x14ac:dyDescent="0.2">
      <c r="B21" s="112" t="s">
        <v>64</v>
      </c>
      <c r="C21" s="113">
        <v>105372622.91</v>
      </c>
      <c r="D21" s="114"/>
      <c r="E21" s="113">
        <v>21448678.77936</v>
      </c>
      <c r="F21" s="10"/>
      <c r="G21" s="10"/>
      <c r="H21" s="4"/>
    </row>
    <row r="22" spans="2:8" ht="21.6" customHeight="1" x14ac:dyDescent="0.2">
      <c r="B22" s="115" t="s">
        <v>65</v>
      </c>
      <c r="C22" s="116">
        <v>92101202.140000001</v>
      </c>
      <c r="D22" s="117"/>
      <c r="E22" s="116">
        <v>18706924.733760003</v>
      </c>
      <c r="F22" s="10"/>
      <c r="G22" s="10"/>
      <c r="H22" s="4"/>
    </row>
    <row r="23" spans="2:8" ht="21.6" customHeight="1" x14ac:dyDescent="0.2">
      <c r="B23" s="112" t="s">
        <v>66</v>
      </c>
      <c r="C23" s="113">
        <v>50610141.329999998</v>
      </c>
      <c r="D23" s="114"/>
      <c r="E23" s="113">
        <v>10544317.968232</v>
      </c>
      <c r="F23" s="10"/>
      <c r="G23" s="10"/>
      <c r="H23" s="4"/>
    </row>
    <row r="24" spans="2:8" ht="21.6" customHeight="1" x14ac:dyDescent="0.2">
      <c r="B24" s="115" t="s">
        <v>67</v>
      </c>
      <c r="C24" s="116">
        <v>115112562.73999999</v>
      </c>
      <c r="D24" s="117"/>
      <c r="E24" s="116">
        <v>36262992.748559996</v>
      </c>
      <c r="F24" s="10"/>
      <c r="G24" s="10"/>
      <c r="H24" s="4"/>
    </row>
    <row r="25" spans="2:8" ht="21.6" customHeight="1" x14ac:dyDescent="0.2">
      <c r="B25" s="112" t="s">
        <v>68</v>
      </c>
      <c r="C25" s="113">
        <v>275494698.60000002</v>
      </c>
      <c r="D25" s="114"/>
      <c r="E25" s="113">
        <v>56079413.602424003</v>
      </c>
      <c r="F25" s="9"/>
      <c r="G25" s="9"/>
      <c r="H25" s="4"/>
    </row>
    <row r="26" spans="2:8" ht="21.6" customHeight="1" x14ac:dyDescent="0.2">
      <c r="B26" s="115" t="s">
        <v>69</v>
      </c>
      <c r="C26" s="116">
        <v>129046925.88007882</v>
      </c>
      <c r="D26" s="117"/>
      <c r="E26" s="116">
        <v>26502276.840376079</v>
      </c>
      <c r="F26" s="11"/>
      <c r="G26" s="11"/>
      <c r="H26" s="4"/>
    </row>
    <row r="27" spans="2:8" ht="21.6" customHeight="1" x14ac:dyDescent="0.2">
      <c r="B27" s="112" t="s">
        <v>70</v>
      </c>
      <c r="C27" s="113">
        <v>29385011.070776485</v>
      </c>
      <c r="D27" s="114"/>
      <c r="E27" s="113">
        <v>5975656.2523603793</v>
      </c>
      <c r="H27" s="4"/>
    </row>
    <row r="28" spans="2:8" ht="21.6" customHeight="1" x14ac:dyDescent="0.2">
      <c r="B28" s="115" t="s">
        <v>71</v>
      </c>
      <c r="C28" s="116">
        <v>67274424.741284236</v>
      </c>
      <c r="D28" s="117"/>
      <c r="E28" s="116">
        <v>22112855.867540915</v>
      </c>
      <c r="F28" s="10"/>
      <c r="G28" s="10"/>
      <c r="H28" s="4"/>
    </row>
    <row r="29" spans="2:8" ht="21.6" customHeight="1" x14ac:dyDescent="0.2">
      <c r="B29" s="112" t="s">
        <v>72</v>
      </c>
      <c r="C29" s="113">
        <v>10849519.327916408</v>
      </c>
      <c r="D29" s="114"/>
      <c r="E29" s="113">
        <v>2208428.038498099</v>
      </c>
      <c r="F29" s="10"/>
      <c r="G29" s="10"/>
      <c r="H29" s="4"/>
    </row>
    <row r="30" spans="2:8" ht="21.6" customHeight="1" x14ac:dyDescent="0.2">
      <c r="B30" s="115" t="s">
        <v>73</v>
      </c>
      <c r="C30" s="116">
        <v>15319743.938720051</v>
      </c>
      <c r="D30" s="117"/>
      <c r="E30" s="116">
        <v>4224079.9813250257</v>
      </c>
      <c r="F30" s="10"/>
      <c r="G30" s="10"/>
      <c r="H30" s="4"/>
    </row>
    <row r="31" spans="2:8" ht="21.6" customHeight="1" x14ac:dyDescent="0.2">
      <c r="B31" s="112" t="s">
        <v>74</v>
      </c>
      <c r="C31" s="113">
        <v>12731756.24387032</v>
      </c>
      <c r="D31" s="114"/>
      <c r="E31" s="113">
        <v>2592895.6859790846</v>
      </c>
      <c r="F31" s="10"/>
      <c r="G31" s="10"/>
      <c r="H31" s="4"/>
    </row>
    <row r="32" spans="2:8" ht="21.6" customHeight="1" x14ac:dyDescent="0.2">
      <c r="B32" s="115" t="s">
        <v>75</v>
      </c>
      <c r="C32" s="116">
        <v>19257716.434920661</v>
      </c>
      <c r="D32" s="117"/>
      <c r="E32" s="116">
        <v>5361071.2329745432</v>
      </c>
      <c r="F32" s="10"/>
      <c r="G32" s="10"/>
      <c r="H32" s="4"/>
    </row>
    <row r="33" spans="2:8" ht="21.6" customHeight="1" x14ac:dyDescent="0.2">
      <c r="B33" s="112" t="s">
        <v>76</v>
      </c>
      <c r="C33" s="113">
        <v>22165284.812543999</v>
      </c>
      <c r="D33" s="114"/>
      <c r="E33" s="113">
        <v>4351960.9560109656</v>
      </c>
      <c r="H33" s="4"/>
    </row>
    <row r="34" spans="2:8" ht="21.6" customHeight="1" x14ac:dyDescent="0.2">
      <c r="B34" s="115" t="s">
        <v>77</v>
      </c>
      <c r="C34" s="116">
        <v>16324392.433246739</v>
      </c>
      <c r="D34" s="117"/>
      <c r="E34" s="116">
        <v>3322842.6887253514</v>
      </c>
      <c r="F34" s="11"/>
      <c r="G34" s="11"/>
      <c r="H34" s="4"/>
    </row>
    <row r="35" spans="2:8" ht="21.6" customHeight="1" x14ac:dyDescent="0.2">
      <c r="B35" s="112" t="s">
        <v>78</v>
      </c>
      <c r="C35" s="113">
        <v>127710613.69</v>
      </c>
      <c r="D35" s="114"/>
      <c r="E35" s="113">
        <v>27184377.677624002</v>
      </c>
      <c r="F35" s="11"/>
      <c r="G35" s="11"/>
      <c r="H35" s="4"/>
    </row>
    <row r="36" spans="2:8" ht="21.6" customHeight="1" x14ac:dyDescent="0.2">
      <c r="B36" s="115" t="s">
        <v>79</v>
      </c>
      <c r="C36" s="116">
        <v>5518053.5799999991</v>
      </c>
      <c r="D36" s="117"/>
      <c r="E36" s="116">
        <v>1174264.5347440001</v>
      </c>
      <c r="F36" s="11"/>
      <c r="G36" s="11"/>
      <c r="H36" s="4"/>
    </row>
    <row r="37" spans="2:8" ht="21.6" customHeight="1" x14ac:dyDescent="0.2">
      <c r="B37" s="112" t="s">
        <v>80</v>
      </c>
      <c r="C37" s="113">
        <v>16430776.940000001</v>
      </c>
      <c r="D37" s="114"/>
      <c r="E37" s="113">
        <v>3330502.9304946894</v>
      </c>
      <c r="F37" s="11"/>
      <c r="G37" s="11"/>
      <c r="H37" s="4"/>
    </row>
    <row r="38" spans="2:8" ht="21.6" customHeight="1" x14ac:dyDescent="0.2">
      <c r="B38" s="115" t="s">
        <v>81</v>
      </c>
      <c r="C38" s="116">
        <v>59650639.419999994</v>
      </c>
      <c r="D38" s="117"/>
      <c r="E38" s="116">
        <v>14099152.181851549</v>
      </c>
      <c r="F38" s="11"/>
      <c r="G38" s="11"/>
      <c r="H38" s="4"/>
    </row>
    <row r="39" spans="2:8" ht="21.6" customHeight="1" x14ac:dyDescent="0.2">
      <c r="B39" s="112" t="s">
        <v>82</v>
      </c>
      <c r="C39" s="113">
        <v>197703925.31</v>
      </c>
      <c r="D39" s="114"/>
      <c r="E39" s="113">
        <v>42072074.267936327</v>
      </c>
      <c r="F39" s="11"/>
      <c r="G39" s="11"/>
      <c r="H39" s="4"/>
    </row>
    <row r="40" spans="2:8" ht="21.6" customHeight="1" x14ac:dyDescent="0.2">
      <c r="B40" s="115" t="s">
        <v>83</v>
      </c>
      <c r="C40" s="116">
        <v>40432242.534999996</v>
      </c>
      <c r="D40" s="117"/>
      <c r="E40" s="116">
        <v>8604120.0111774299</v>
      </c>
      <c r="F40" s="11"/>
      <c r="G40" s="11"/>
      <c r="H40" s="4"/>
    </row>
    <row r="41" spans="2:8" ht="21.6" customHeight="1" x14ac:dyDescent="0.2">
      <c r="B41" s="112" t="s">
        <v>84</v>
      </c>
      <c r="C41" s="113">
        <v>60351776.049999997</v>
      </c>
      <c r="D41" s="114"/>
      <c r="E41" s="113">
        <v>12843065.203578874</v>
      </c>
      <c r="F41" s="11"/>
      <c r="G41" s="11"/>
      <c r="H41" s="4"/>
    </row>
    <row r="42" spans="2:8" ht="21.6" customHeight="1" x14ac:dyDescent="0.2">
      <c r="B42" s="115" t="s">
        <v>85</v>
      </c>
      <c r="C42" s="116">
        <v>28003631.089999996</v>
      </c>
      <c r="D42" s="117"/>
      <c r="E42" s="116">
        <v>5280370.5856010281</v>
      </c>
      <c r="F42" s="11"/>
      <c r="G42" s="11"/>
      <c r="H42" s="4"/>
    </row>
    <row r="43" spans="2:8" ht="21.6" customHeight="1" x14ac:dyDescent="0.2">
      <c r="B43" s="112" t="s">
        <v>86</v>
      </c>
      <c r="C43" s="113">
        <v>19247001.505613562</v>
      </c>
      <c r="D43" s="114"/>
      <c r="E43" s="113">
        <v>4104478.8175166789</v>
      </c>
      <c r="F43" s="11"/>
      <c r="G43" s="11"/>
      <c r="H43" s="4"/>
    </row>
    <row r="44" spans="2:8" ht="21.6" customHeight="1" x14ac:dyDescent="0.2">
      <c r="B44" s="115" t="s">
        <v>87</v>
      </c>
      <c r="C44" s="116">
        <v>36417900.296070442</v>
      </c>
      <c r="D44" s="117"/>
      <c r="E44" s="116">
        <v>7449255.5725558279</v>
      </c>
      <c r="F44" s="10"/>
      <c r="G44" s="10"/>
      <c r="H44" s="4"/>
    </row>
    <row r="45" spans="2:8" ht="21.6" customHeight="1" x14ac:dyDescent="0.2">
      <c r="B45" s="112" t="s">
        <v>88</v>
      </c>
      <c r="C45" s="113">
        <v>7179268.7936167475</v>
      </c>
      <c r="D45" s="114"/>
      <c r="E45" s="113">
        <v>1527777.9712114809</v>
      </c>
      <c r="F45" s="10"/>
      <c r="G45" s="10"/>
      <c r="H45" s="4"/>
    </row>
    <row r="46" spans="2:8" ht="21.6" customHeight="1" x14ac:dyDescent="0.2">
      <c r="B46" s="115" t="s">
        <v>89</v>
      </c>
      <c r="C46" s="116">
        <v>4102121.6377682076</v>
      </c>
      <c r="D46" s="117"/>
      <c r="E46" s="116">
        <v>872948.38522463932</v>
      </c>
      <c r="F46" s="10"/>
      <c r="G46" s="10"/>
      <c r="H46" s="4"/>
    </row>
    <row r="47" spans="2:8" ht="21.6" customHeight="1" x14ac:dyDescent="0.2">
      <c r="B47" s="112" t="s">
        <v>90</v>
      </c>
      <c r="C47" s="113">
        <v>57165229.477392018</v>
      </c>
      <c r="D47" s="114"/>
      <c r="E47" s="113">
        <v>12160091.169499004</v>
      </c>
      <c r="F47" s="10"/>
      <c r="G47" s="10"/>
      <c r="H47" s="4"/>
    </row>
    <row r="48" spans="2:8" ht="21.6" customHeight="1" x14ac:dyDescent="0.2">
      <c r="B48" s="115" t="s">
        <v>91</v>
      </c>
      <c r="C48" s="116">
        <v>149760972.13500005</v>
      </c>
      <c r="D48" s="117"/>
      <c r="E48" s="116">
        <v>31869675.937527008</v>
      </c>
      <c r="F48" s="10"/>
      <c r="G48" s="10"/>
      <c r="H48" s="4"/>
    </row>
    <row r="49" spans="2:8" ht="21.6" customHeight="1" x14ac:dyDescent="0.2">
      <c r="B49" s="112" t="s">
        <v>92</v>
      </c>
      <c r="C49" s="113">
        <v>32972564.447673164</v>
      </c>
      <c r="D49" s="114"/>
      <c r="E49" s="113">
        <v>7479665.2427800773</v>
      </c>
      <c r="F49" s="10"/>
      <c r="G49" s="10"/>
      <c r="H49" s="4"/>
    </row>
    <row r="50" spans="2:8" ht="21.6" customHeight="1" x14ac:dyDescent="0.2">
      <c r="B50" s="115" t="s">
        <v>93</v>
      </c>
      <c r="C50" s="116">
        <v>62078723.5</v>
      </c>
      <c r="D50" s="117"/>
      <c r="E50" s="116">
        <v>13167171.298181279</v>
      </c>
      <c r="F50" s="10"/>
      <c r="G50" s="10"/>
      <c r="H50" s="4"/>
    </row>
    <row r="51" spans="2:8" ht="21.6" customHeight="1" x14ac:dyDescent="0.2">
      <c r="B51" s="112" t="s">
        <v>94</v>
      </c>
      <c r="C51" s="113">
        <v>49834778.18</v>
      </c>
      <c r="D51" s="114"/>
      <c r="E51" s="113">
        <f t="shared" ref="E51:E53" si="1">+C51*$D$7</f>
        <v>0</v>
      </c>
      <c r="F51" s="10"/>
      <c r="G51" s="10"/>
      <c r="H51" s="4"/>
    </row>
    <row r="52" spans="2:8" ht="21.6" customHeight="1" x14ac:dyDescent="0.2">
      <c r="B52" s="115" t="s">
        <v>95</v>
      </c>
      <c r="C52" s="116">
        <v>46533005.089999996</v>
      </c>
      <c r="D52" s="117"/>
      <c r="E52" s="116">
        <f t="shared" si="1"/>
        <v>0</v>
      </c>
      <c r="F52" s="10"/>
      <c r="G52" s="10"/>
      <c r="H52" s="4"/>
    </row>
    <row r="53" spans="2:8" ht="21.6" customHeight="1" x14ac:dyDescent="0.2">
      <c r="B53" s="112" t="s">
        <v>96</v>
      </c>
      <c r="C53" s="113">
        <v>12854068.01</v>
      </c>
      <c r="D53" s="114"/>
      <c r="E53" s="113">
        <f t="shared" si="1"/>
        <v>0</v>
      </c>
      <c r="F53" s="36"/>
      <c r="G53" s="36"/>
      <c r="H53" s="4"/>
    </row>
    <row r="54" spans="2:8" s="12" customFormat="1" ht="21.6" customHeight="1" x14ac:dyDescent="0.25">
      <c r="B54" s="189" t="s">
        <v>97</v>
      </c>
      <c r="C54" s="190"/>
      <c r="D54" s="190"/>
      <c r="E54" s="190">
        <f>SUM(E10+E13+E14)</f>
        <v>1420151009.0602887</v>
      </c>
      <c r="F54" s="10"/>
      <c r="G54" s="10"/>
    </row>
    <row r="55" spans="2:8" s="12" customFormat="1" ht="27.95" customHeight="1" x14ac:dyDescent="0.25">
      <c r="B55" s="111" t="s">
        <v>98</v>
      </c>
      <c r="C55" s="65"/>
      <c r="D55" s="66"/>
      <c r="E55" s="65"/>
      <c r="F55" s="10"/>
      <c r="G55" s="10"/>
    </row>
    <row r="56" spans="2:8" s="7" customFormat="1" ht="14.25" customHeight="1" x14ac:dyDescent="0.2">
      <c r="B56" s="13"/>
      <c r="C56" s="14"/>
      <c r="D56" s="13"/>
      <c r="E56" s="14"/>
      <c r="F56" s="15"/>
      <c r="G56" s="15"/>
    </row>
    <row r="57" spans="2:8" s="7" customFormat="1" ht="14.25" hidden="1" customHeight="1" x14ac:dyDescent="0.2">
      <c r="B57" s="13"/>
      <c r="C57" s="14"/>
      <c r="D57" s="13"/>
      <c r="E57" s="14"/>
      <c r="F57" s="4"/>
      <c r="G57" s="4"/>
    </row>
    <row r="58" spans="2:8" s="7" customFormat="1" ht="14.25" hidden="1" customHeight="1" x14ac:dyDescent="0.2">
      <c r="B58" s="13"/>
      <c r="C58" s="14"/>
      <c r="D58" s="13"/>
      <c r="E58" s="14"/>
      <c r="F58" s="4"/>
      <c r="G58" s="4"/>
    </row>
    <row r="59" spans="2:8" s="7" customFormat="1" ht="14.25" hidden="1" customHeight="1" x14ac:dyDescent="0.2">
      <c r="B59" s="13"/>
      <c r="C59" s="5"/>
      <c r="D59" s="13"/>
      <c r="E59" s="14"/>
      <c r="F59" s="4"/>
      <c r="G59" s="4"/>
    </row>
    <row r="60" spans="2:8" s="7" customFormat="1" ht="14.25" hidden="1" customHeight="1" x14ac:dyDescent="0.2">
      <c r="B60" s="16"/>
      <c r="C60" s="17"/>
      <c r="D60" s="18"/>
      <c r="E60" s="17"/>
      <c r="F60" s="4"/>
      <c r="G60" s="4"/>
    </row>
  </sheetData>
  <mergeCells count="2">
    <mergeCell ref="B8:E8"/>
    <mergeCell ref="B1:G6"/>
  </mergeCells>
  <conditionalFormatting sqref="B10:E53">
    <cfRule type="expression" dxfId="26" priority="1">
      <formula>MOD(ROW(),2)=0</formula>
    </cfRule>
    <cfRule type="expression" dxfId="25" priority="2">
      <formula>MOD(ROW(),2)=0</formula>
    </cfRule>
    <cfRule type="expression" dxfId="24" priority="3">
      <formula>MOD(ROW(),2)=0</formula>
    </cfRule>
    <cfRule type="expression" dxfId="23" priority="4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91"/>
  <sheetViews>
    <sheetView showGridLines="0" showRowColHeaders="0" zoomScale="80" zoomScaleNormal="80" workbookViewId="0"/>
  </sheetViews>
  <sheetFormatPr defaultColWidth="0" defaultRowHeight="15" x14ac:dyDescent="0.25"/>
  <cols>
    <col min="1" max="1" width="10.42578125" customWidth="1"/>
    <col min="2" max="2" width="90.140625" customWidth="1"/>
    <col min="3" max="4" width="18.85546875" customWidth="1"/>
    <col min="5" max="5" width="2.85546875" customWidth="1"/>
    <col min="6" max="16384" width="8.7109375" hidden="1"/>
  </cols>
  <sheetData>
    <row r="7" spans="2:4" ht="9.6" customHeight="1" x14ac:dyDescent="0.25">
      <c r="B7" s="293"/>
      <c r="C7" s="294"/>
      <c r="D7" s="294"/>
    </row>
    <row r="8" spans="2:4" x14ac:dyDescent="0.25">
      <c r="B8" s="31" t="s">
        <v>21</v>
      </c>
      <c r="C8" s="4"/>
      <c r="D8" s="4"/>
    </row>
    <row r="9" spans="2:4" ht="32.450000000000003" customHeight="1" x14ac:dyDescent="0.25">
      <c r="B9" s="313"/>
      <c r="C9" s="295" t="s">
        <v>23</v>
      </c>
      <c r="D9" s="296"/>
    </row>
    <row r="10" spans="2:4" ht="36.6" customHeight="1" x14ac:dyDescent="0.25">
      <c r="B10" s="313"/>
      <c r="C10" s="75">
        <v>2020</v>
      </c>
      <c r="D10" s="75" t="s">
        <v>170</v>
      </c>
    </row>
    <row r="11" spans="2:4" ht="21" customHeight="1" x14ac:dyDescent="0.25">
      <c r="B11" s="218" t="s">
        <v>273</v>
      </c>
      <c r="C11" s="153"/>
      <c r="D11" s="154"/>
    </row>
    <row r="12" spans="2:4" ht="21" customHeight="1" x14ac:dyDescent="0.25">
      <c r="B12" s="217" t="s">
        <v>274</v>
      </c>
      <c r="C12" s="155">
        <v>2864110</v>
      </c>
      <c r="D12" s="156">
        <v>2969611</v>
      </c>
    </row>
    <row r="13" spans="2:4" ht="21" customHeight="1" x14ac:dyDescent="0.25">
      <c r="B13" s="217" t="s">
        <v>275</v>
      </c>
      <c r="C13" s="153" t="s">
        <v>114</v>
      </c>
      <c r="D13" s="157">
        <v>224067</v>
      </c>
    </row>
    <row r="14" spans="2:4" ht="21" customHeight="1" x14ac:dyDescent="0.25">
      <c r="B14" s="217" t="s">
        <v>276</v>
      </c>
      <c r="C14" s="155">
        <v>1011</v>
      </c>
      <c r="D14" s="156">
        <v>675</v>
      </c>
    </row>
    <row r="15" spans="2:4" ht="21" customHeight="1" x14ac:dyDescent="0.25">
      <c r="B15" s="218" t="s">
        <v>277</v>
      </c>
      <c r="C15" s="153"/>
      <c r="D15" s="158"/>
    </row>
    <row r="16" spans="2:4" ht="21" customHeight="1" x14ac:dyDescent="0.25">
      <c r="B16" s="217" t="s">
        <v>189</v>
      </c>
      <c r="C16" s="159">
        <v>252035</v>
      </c>
      <c r="D16" s="160">
        <v>145459</v>
      </c>
    </row>
    <row r="17" spans="2:4" ht="21" customHeight="1" x14ac:dyDescent="0.25">
      <c r="B17" s="217" t="s">
        <v>238</v>
      </c>
      <c r="C17" s="159">
        <v>989053</v>
      </c>
      <c r="D17" s="160">
        <v>958234</v>
      </c>
    </row>
    <row r="18" spans="2:4" ht="21" customHeight="1" x14ac:dyDescent="0.25">
      <c r="B18" s="217" t="s">
        <v>278</v>
      </c>
      <c r="C18" s="159">
        <v>39039</v>
      </c>
      <c r="D18" s="160">
        <v>124047</v>
      </c>
    </row>
    <row r="19" spans="2:4" ht="21" customHeight="1" x14ac:dyDescent="0.25">
      <c r="B19" s="217" t="s">
        <v>279</v>
      </c>
      <c r="C19" s="159">
        <v>-12254</v>
      </c>
      <c r="D19" s="160">
        <v>24349</v>
      </c>
    </row>
    <row r="20" spans="2:4" ht="21" customHeight="1" x14ac:dyDescent="0.25">
      <c r="B20" s="217" t="s">
        <v>251</v>
      </c>
      <c r="C20" s="159">
        <v>-51736</v>
      </c>
      <c r="D20" s="160" t="s">
        <v>114</v>
      </c>
    </row>
    <row r="21" spans="2:4" ht="21" customHeight="1" x14ac:dyDescent="0.25">
      <c r="B21" s="217" t="s">
        <v>280</v>
      </c>
      <c r="C21" s="159">
        <v>-356698</v>
      </c>
      <c r="D21" s="160">
        <v>-125351</v>
      </c>
    </row>
    <row r="22" spans="2:4" ht="21" customHeight="1" x14ac:dyDescent="0.25">
      <c r="B22" s="217" t="s">
        <v>281</v>
      </c>
      <c r="C22" s="159" t="s">
        <v>114</v>
      </c>
      <c r="D22" s="160">
        <v>-72738</v>
      </c>
    </row>
    <row r="23" spans="2:4" ht="21" customHeight="1" x14ac:dyDescent="0.25">
      <c r="B23" s="217" t="s">
        <v>282</v>
      </c>
      <c r="C23" s="159">
        <v>-551852</v>
      </c>
      <c r="D23" s="160" t="s">
        <v>114</v>
      </c>
    </row>
    <row r="24" spans="2:4" ht="21" customHeight="1" x14ac:dyDescent="0.25">
      <c r="B24" s="217" t="s">
        <v>283</v>
      </c>
      <c r="C24" s="159">
        <v>-800968</v>
      </c>
      <c r="D24" s="160">
        <v>-755469</v>
      </c>
    </row>
    <row r="25" spans="2:4" ht="21" customHeight="1" x14ac:dyDescent="0.25">
      <c r="B25" s="217" t="s">
        <v>284</v>
      </c>
      <c r="C25" s="159">
        <v>1202087</v>
      </c>
      <c r="D25" s="160">
        <v>1189777</v>
      </c>
    </row>
    <row r="26" spans="2:4" ht="21" customHeight="1" x14ac:dyDescent="0.25">
      <c r="B26" s="217" t="s">
        <v>285</v>
      </c>
      <c r="C26" s="159" t="s">
        <v>114</v>
      </c>
      <c r="D26" s="160">
        <v>-2951789</v>
      </c>
    </row>
    <row r="27" spans="2:4" ht="21" customHeight="1" x14ac:dyDescent="0.25">
      <c r="B27" s="217" t="s">
        <v>286</v>
      </c>
      <c r="C27" s="159">
        <v>-266320</v>
      </c>
      <c r="D27" s="160" t="s">
        <v>114</v>
      </c>
    </row>
    <row r="28" spans="2:4" ht="21" customHeight="1" x14ac:dyDescent="0.25">
      <c r="B28" s="217" t="s">
        <v>287</v>
      </c>
      <c r="C28" s="159">
        <v>1742494</v>
      </c>
      <c r="D28" s="160">
        <v>225992</v>
      </c>
    </row>
    <row r="29" spans="2:4" ht="21" customHeight="1" x14ac:dyDescent="0.25">
      <c r="B29" s="217" t="s">
        <v>288</v>
      </c>
      <c r="C29" s="159">
        <v>15107</v>
      </c>
      <c r="D29" s="160">
        <v>37616</v>
      </c>
    </row>
    <row r="30" spans="2:4" ht="21" customHeight="1" x14ac:dyDescent="0.25">
      <c r="B30" s="217" t="s">
        <v>289</v>
      </c>
      <c r="C30" s="159">
        <v>423286</v>
      </c>
      <c r="D30" s="160">
        <v>2401106</v>
      </c>
    </row>
    <row r="31" spans="2:4" ht="21" customHeight="1" x14ac:dyDescent="0.25">
      <c r="B31" s="217" t="s">
        <v>290</v>
      </c>
      <c r="C31" s="159">
        <v>-1752688</v>
      </c>
      <c r="D31" s="160">
        <v>-997858</v>
      </c>
    </row>
    <row r="32" spans="2:4" ht="25.5" x14ac:dyDescent="0.25">
      <c r="B32" s="217" t="s">
        <v>291</v>
      </c>
      <c r="C32" s="159">
        <v>-454741</v>
      </c>
      <c r="D32" s="160">
        <v>-57988</v>
      </c>
    </row>
    <row r="33" spans="2:4" ht="21" customHeight="1" x14ac:dyDescent="0.25">
      <c r="B33" s="217" t="s">
        <v>206</v>
      </c>
      <c r="C33" s="159">
        <v>490953</v>
      </c>
      <c r="D33" s="160">
        <v>464554</v>
      </c>
    </row>
    <row r="34" spans="2:4" ht="21" customHeight="1" x14ac:dyDescent="0.25">
      <c r="B34" s="217" t="s">
        <v>241</v>
      </c>
      <c r="C34" s="164">
        <v>57865</v>
      </c>
      <c r="D34" s="165">
        <v>-8436</v>
      </c>
    </row>
    <row r="35" spans="2:4" ht="21" customHeight="1" x14ac:dyDescent="0.25">
      <c r="B35" s="217"/>
      <c r="C35" s="161">
        <v>3829783</v>
      </c>
      <c r="D35" s="162">
        <v>3795858</v>
      </c>
    </row>
    <row r="36" spans="2:4" ht="21" customHeight="1" x14ac:dyDescent="0.25">
      <c r="B36" s="218" t="s">
        <v>292</v>
      </c>
      <c r="C36" s="159"/>
      <c r="D36" s="163"/>
    </row>
    <row r="37" spans="2:4" ht="21" customHeight="1" x14ac:dyDescent="0.25">
      <c r="B37" s="217" t="s">
        <v>293</v>
      </c>
      <c r="C37" s="159">
        <v>-78420</v>
      </c>
      <c r="D37" s="160">
        <v>-665727</v>
      </c>
    </row>
    <row r="38" spans="2:4" ht="21" customHeight="1" x14ac:dyDescent="0.25">
      <c r="B38" s="217" t="s">
        <v>291</v>
      </c>
      <c r="C38" s="159">
        <v>1466945</v>
      </c>
      <c r="D38" s="160">
        <v>362469</v>
      </c>
    </row>
    <row r="39" spans="2:4" ht="21" customHeight="1" x14ac:dyDescent="0.25">
      <c r="B39" s="217" t="s">
        <v>178</v>
      </c>
      <c r="C39" s="159">
        <v>-59383</v>
      </c>
      <c r="D39" s="160">
        <v>-11699</v>
      </c>
    </row>
    <row r="40" spans="2:4" ht="21" customHeight="1" x14ac:dyDescent="0.25">
      <c r="B40" s="217" t="s">
        <v>179</v>
      </c>
      <c r="C40" s="159">
        <v>-162380</v>
      </c>
      <c r="D40" s="160">
        <v>-71267</v>
      </c>
    </row>
    <row r="41" spans="2:4" ht="21" customHeight="1" x14ac:dyDescent="0.25">
      <c r="B41" s="217" t="s">
        <v>294</v>
      </c>
      <c r="C41" s="159">
        <v>1537655</v>
      </c>
      <c r="D41" s="160">
        <v>10975</v>
      </c>
    </row>
    <row r="42" spans="2:4" ht="21" customHeight="1" x14ac:dyDescent="0.25">
      <c r="B42" s="217" t="s">
        <v>295</v>
      </c>
      <c r="C42" s="159">
        <v>386555</v>
      </c>
      <c r="D42" s="160">
        <v>282580</v>
      </c>
    </row>
    <row r="43" spans="2:4" ht="21" customHeight="1" x14ac:dyDescent="0.25">
      <c r="B43" s="217" t="s">
        <v>296</v>
      </c>
      <c r="C43" s="159">
        <v>688104</v>
      </c>
      <c r="D43" s="160">
        <v>511451</v>
      </c>
    </row>
    <row r="44" spans="2:4" ht="21" customHeight="1" x14ac:dyDescent="0.25">
      <c r="B44" s="217" t="s">
        <v>241</v>
      </c>
      <c r="C44" s="159">
        <v>187886</v>
      </c>
      <c r="D44" s="160">
        <v>25258</v>
      </c>
    </row>
    <row r="45" spans="2:4" ht="21" customHeight="1" x14ac:dyDescent="0.25">
      <c r="B45" s="217"/>
      <c r="C45" s="161">
        <v>3966962</v>
      </c>
      <c r="D45" s="162">
        <v>444040</v>
      </c>
    </row>
    <row r="46" spans="2:4" ht="21" customHeight="1" x14ac:dyDescent="0.25">
      <c r="B46" s="218" t="s">
        <v>297</v>
      </c>
      <c r="C46" s="159"/>
      <c r="D46" s="160"/>
    </row>
    <row r="47" spans="2:4" ht="21" customHeight="1" x14ac:dyDescent="0.25">
      <c r="B47" s="217" t="s">
        <v>198</v>
      </c>
      <c r="C47" s="159">
        <v>278382</v>
      </c>
      <c r="D47" s="160">
        <v>278639</v>
      </c>
    </row>
    <row r="48" spans="2:4" ht="21" customHeight="1" x14ac:dyDescent="0.25">
      <c r="B48" s="217" t="s">
        <v>201</v>
      </c>
      <c r="C48" s="159">
        <v>823522</v>
      </c>
      <c r="D48" s="160">
        <v>-162318</v>
      </c>
    </row>
    <row r="49" spans="2:4" ht="21" customHeight="1" x14ac:dyDescent="0.25">
      <c r="B49" s="217" t="s">
        <v>298</v>
      </c>
      <c r="C49" s="159">
        <v>689596</v>
      </c>
      <c r="D49" s="160">
        <v>1432536</v>
      </c>
    </row>
    <row r="50" spans="2:4" ht="21" customHeight="1" x14ac:dyDescent="0.25">
      <c r="B50" s="217" t="s">
        <v>205</v>
      </c>
      <c r="C50" s="159">
        <v>12711</v>
      </c>
      <c r="D50" s="160">
        <v>-83686</v>
      </c>
    </row>
    <row r="51" spans="2:4" ht="21" customHeight="1" x14ac:dyDescent="0.25">
      <c r="B51" s="217" t="s">
        <v>199</v>
      </c>
      <c r="C51" s="159">
        <v>132350</v>
      </c>
      <c r="D51" s="160">
        <v>-88900</v>
      </c>
    </row>
    <row r="52" spans="2:4" ht="21" customHeight="1" x14ac:dyDescent="0.25">
      <c r="B52" s="217" t="s">
        <v>299</v>
      </c>
      <c r="C52" s="159" t="s">
        <v>114</v>
      </c>
      <c r="D52" s="160">
        <v>-80862</v>
      </c>
    </row>
    <row r="53" spans="2:4" ht="21" customHeight="1" x14ac:dyDescent="0.25">
      <c r="B53" s="217" t="s">
        <v>206</v>
      </c>
      <c r="C53" s="159">
        <v>-366964</v>
      </c>
      <c r="D53" s="160">
        <v>-343253</v>
      </c>
    </row>
    <row r="54" spans="2:4" ht="21" customHeight="1" x14ac:dyDescent="0.25">
      <c r="B54" s="217" t="s">
        <v>241</v>
      </c>
      <c r="C54" s="164">
        <v>106909</v>
      </c>
      <c r="D54" s="165">
        <v>6210</v>
      </c>
    </row>
    <row r="55" spans="2:4" ht="21" customHeight="1" x14ac:dyDescent="0.25">
      <c r="B55" s="217"/>
      <c r="C55" s="166">
        <v>1676506</v>
      </c>
      <c r="D55" s="167">
        <v>958366</v>
      </c>
    </row>
    <row r="56" spans="2:4" ht="21" customHeight="1" x14ac:dyDescent="0.25">
      <c r="B56" s="218" t="s">
        <v>300</v>
      </c>
      <c r="C56" s="168">
        <v>9473251</v>
      </c>
      <c r="D56" s="169">
        <v>5198264</v>
      </c>
    </row>
    <row r="57" spans="2:4" ht="21" customHeight="1" x14ac:dyDescent="0.25">
      <c r="B57" s="217" t="s">
        <v>301</v>
      </c>
      <c r="C57" s="159">
        <v>-1081476</v>
      </c>
      <c r="D57" s="160">
        <v>-1264800</v>
      </c>
    </row>
    <row r="58" spans="2:4" ht="21" customHeight="1" x14ac:dyDescent="0.25">
      <c r="B58" s="217" t="s">
        <v>302</v>
      </c>
      <c r="C58" s="159" t="s">
        <v>114</v>
      </c>
      <c r="D58" s="159" t="s">
        <v>114</v>
      </c>
    </row>
    <row r="59" spans="2:4" ht="21" customHeight="1" x14ac:dyDescent="0.25">
      <c r="B59" s="217" t="s">
        <v>303</v>
      </c>
      <c r="C59" s="159">
        <v>-3704</v>
      </c>
      <c r="D59" s="159">
        <v>-5150</v>
      </c>
    </row>
    <row r="60" spans="2:4" ht="21" customHeight="1" x14ac:dyDescent="0.25">
      <c r="B60" s="217" t="s">
        <v>304</v>
      </c>
      <c r="C60" s="159">
        <v>-240339</v>
      </c>
      <c r="D60" s="159">
        <v>-1767409</v>
      </c>
    </row>
    <row r="61" spans="2:4" ht="21" customHeight="1" x14ac:dyDescent="0.25">
      <c r="B61" s="217" t="s">
        <v>305</v>
      </c>
      <c r="C61" s="159">
        <v>461375</v>
      </c>
      <c r="D61" s="159">
        <v>100107</v>
      </c>
    </row>
    <row r="62" spans="2:4" ht="21" customHeight="1" x14ac:dyDescent="0.25">
      <c r="B62" s="218" t="s">
        <v>306</v>
      </c>
      <c r="C62" s="168">
        <v>8609107</v>
      </c>
      <c r="D62" s="168">
        <v>2261012</v>
      </c>
    </row>
    <row r="63" spans="2:4" ht="21" customHeight="1" x14ac:dyDescent="0.25">
      <c r="B63" s="218" t="s">
        <v>307</v>
      </c>
      <c r="C63" s="164" t="s">
        <v>114</v>
      </c>
      <c r="D63" s="166">
        <v>-224067</v>
      </c>
    </row>
    <row r="64" spans="2:4" ht="21" customHeight="1" thickBot="1" x14ac:dyDescent="0.3">
      <c r="B64" s="218" t="s">
        <v>308</v>
      </c>
      <c r="C64" s="170">
        <v>8609107</v>
      </c>
      <c r="D64" s="170">
        <v>2036945</v>
      </c>
    </row>
    <row r="65" spans="2:4" ht="21" customHeight="1" thickTop="1" x14ac:dyDescent="0.25">
      <c r="B65" s="42"/>
      <c r="C65" s="159"/>
      <c r="D65" s="159"/>
    </row>
    <row r="66" spans="2:4" ht="21" customHeight="1" x14ac:dyDescent="0.25">
      <c r="B66" s="218" t="s">
        <v>309</v>
      </c>
      <c r="C66" s="159"/>
      <c r="D66" s="163"/>
    </row>
    <row r="67" spans="2:4" ht="21" customHeight="1" x14ac:dyDescent="0.25">
      <c r="B67" s="265" t="s">
        <v>310</v>
      </c>
      <c r="C67" s="159">
        <v>-3368351</v>
      </c>
      <c r="D67" s="163">
        <v>79030</v>
      </c>
    </row>
    <row r="68" spans="2:4" ht="21" customHeight="1" x14ac:dyDescent="0.25">
      <c r="B68" s="265" t="s">
        <v>311</v>
      </c>
      <c r="C68" s="159">
        <v>-51337</v>
      </c>
      <c r="D68" s="163">
        <v>78656</v>
      </c>
    </row>
    <row r="69" spans="2:4" x14ac:dyDescent="0.25">
      <c r="B69" s="265" t="s">
        <v>312</v>
      </c>
      <c r="C69" s="159">
        <v>27110</v>
      </c>
      <c r="D69" s="159" t="s">
        <v>114</v>
      </c>
    </row>
    <row r="70" spans="2:4" x14ac:dyDescent="0.25">
      <c r="B70" s="265" t="s">
        <v>313</v>
      </c>
      <c r="C70" s="159"/>
      <c r="D70" s="159"/>
    </row>
    <row r="71" spans="2:4" x14ac:dyDescent="0.25">
      <c r="B71" s="261" t="s">
        <v>328</v>
      </c>
      <c r="C71" s="159" t="s">
        <v>114</v>
      </c>
      <c r="D71" s="159" t="s">
        <v>114</v>
      </c>
    </row>
    <row r="72" spans="2:4" x14ac:dyDescent="0.25">
      <c r="B72" s="265" t="s">
        <v>329</v>
      </c>
      <c r="C72" s="159">
        <v>-120320</v>
      </c>
      <c r="D72" s="159">
        <v>-38265</v>
      </c>
    </row>
    <row r="73" spans="2:4" x14ac:dyDescent="0.25">
      <c r="B73" s="265" t="s">
        <v>314</v>
      </c>
      <c r="C73" s="159">
        <v>-26500</v>
      </c>
      <c r="D73" s="159">
        <v>-6418</v>
      </c>
    </row>
    <row r="74" spans="2:4" x14ac:dyDescent="0.25">
      <c r="B74" s="265" t="s">
        <v>193</v>
      </c>
      <c r="C74" s="159">
        <v>-133045</v>
      </c>
      <c r="D74" s="159">
        <v>-70390</v>
      </c>
    </row>
    <row r="75" spans="2:4" x14ac:dyDescent="0.25">
      <c r="B75" s="265" t="s">
        <v>330</v>
      </c>
      <c r="C75" s="159">
        <v>-40980</v>
      </c>
      <c r="D75" s="159">
        <v>-931644</v>
      </c>
    </row>
    <row r="76" spans="2:4" x14ac:dyDescent="0.25">
      <c r="B76" s="265" t="s">
        <v>331</v>
      </c>
      <c r="C76" s="159">
        <v>-1363564</v>
      </c>
      <c r="D76" s="159">
        <v>-924664</v>
      </c>
    </row>
    <row r="77" spans="2:4" ht="23.25" customHeight="1" x14ac:dyDescent="0.25">
      <c r="B77" s="266" t="s">
        <v>315</v>
      </c>
      <c r="C77" s="168">
        <v>-5076987</v>
      </c>
      <c r="D77" s="168">
        <v>-1813695</v>
      </c>
    </row>
    <row r="78" spans="2:4" x14ac:dyDescent="0.25">
      <c r="B78" s="266" t="s">
        <v>316</v>
      </c>
      <c r="C78" s="159" t="s">
        <v>114</v>
      </c>
      <c r="D78" s="159">
        <v>625000</v>
      </c>
    </row>
    <row r="79" spans="2:4" ht="22.5" customHeight="1" x14ac:dyDescent="0.25">
      <c r="B79" s="266" t="s">
        <v>317</v>
      </c>
      <c r="C79" s="168">
        <v>-5076987</v>
      </c>
      <c r="D79" s="168">
        <v>-1188695</v>
      </c>
    </row>
    <row r="80" spans="2:4" x14ac:dyDescent="0.25">
      <c r="B80" s="218"/>
      <c r="C80" s="159"/>
      <c r="D80" s="159"/>
    </row>
    <row r="81" spans="2:4" x14ac:dyDescent="0.25">
      <c r="B81" s="218" t="s">
        <v>318</v>
      </c>
      <c r="C81" s="159"/>
      <c r="D81" s="159"/>
    </row>
    <row r="82" spans="2:4" x14ac:dyDescent="0.25">
      <c r="B82" s="217" t="s">
        <v>319</v>
      </c>
      <c r="C82" s="159">
        <v>825562</v>
      </c>
      <c r="D82" s="159">
        <v>4476722</v>
      </c>
    </row>
    <row r="83" spans="2:4" x14ac:dyDescent="0.25">
      <c r="B83" s="217" t="s">
        <v>320</v>
      </c>
      <c r="C83" s="159">
        <v>-598135</v>
      </c>
      <c r="D83" s="159">
        <v>-701137</v>
      </c>
    </row>
    <row r="84" spans="2:4" x14ac:dyDescent="0.25">
      <c r="B84" s="217" t="s">
        <v>321</v>
      </c>
      <c r="C84" s="159" t="s">
        <v>114</v>
      </c>
      <c r="D84" s="159" t="s">
        <v>114</v>
      </c>
    </row>
    <row r="85" spans="2:4" x14ac:dyDescent="0.25">
      <c r="B85" s="217" t="s">
        <v>322</v>
      </c>
      <c r="C85" s="159">
        <v>-2531026</v>
      </c>
      <c r="D85" s="159">
        <v>-4883218</v>
      </c>
    </row>
    <row r="86" spans="2:4" x14ac:dyDescent="0.25">
      <c r="B86" s="217" t="s">
        <v>323</v>
      </c>
      <c r="C86" s="164">
        <v>-83881</v>
      </c>
      <c r="D86" s="164">
        <v>-95664</v>
      </c>
    </row>
    <row r="87" spans="2:4" x14ac:dyDescent="0.25">
      <c r="B87" s="218" t="s">
        <v>324</v>
      </c>
      <c r="C87" s="166">
        <v>-2387480</v>
      </c>
      <c r="D87" s="166">
        <v>-1203297</v>
      </c>
    </row>
    <row r="88" spans="2:4" ht="21" customHeight="1" x14ac:dyDescent="0.25">
      <c r="B88" s="218" t="s">
        <v>325</v>
      </c>
      <c r="C88" s="166">
        <v>1144640</v>
      </c>
      <c r="D88" s="166">
        <v>-355047</v>
      </c>
    </row>
    <row r="89" spans="2:4" x14ac:dyDescent="0.25">
      <c r="B89" s="217" t="s">
        <v>326</v>
      </c>
      <c r="C89" s="171">
        <v>535757</v>
      </c>
      <c r="D89" s="171">
        <v>890804</v>
      </c>
    </row>
    <row r="90" spans="2:4" ht="21.75" customHeight="1" thickBot="1" x14ac:dyDescent="0.3">
      <c r="B90" s="218" t="s">
        <v>327</v>
      </c>
      <c r="C90" s="170">
        <v>1680397</v>
      </c>
      <c r="D90" s="170">
        <v>535757</v>
      </c>
    </row>
    <row r="91" spans="2:4" ht="15.75" thickTop="1" x14ac:dyDescent="0.25"/>
  </sheetData>
  <mergeCells count="3">
    <mergeCell ref="C9:D9"/>
    <mergeCell ref="B9:B10"/>
    <mergeCell ref="B7:D7"/>
  </mergeCells>
  <conditionalFormatting sqref="B11:D90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1"/>
  <sheetViews>
    <sheetView showGridLines="0" showRowColHeaders="0" zoomScale="85" zoomScaleNormal="85" workbookViewId="0"/>
  </sheetViews>
  <sheetFormatPr defaultColWidth="0" defaultRowHeight="15" x14ac:dyDescent="0.25"/>
  <cols>
    <col min="1" max="1" width="10.42578125" customWidth="1"/>
    <col min="2" max="2" width="67.5703125" customWidth="1"/>
    <col min="3" max="4" width="12.140625" customWidth="1"/>
    <col min="5" max="5" width="10.85546875" customWidth="1"/>
    <col min="6" max="6" width="8.7109375" customWidth="1"/>
    <col min="7" max="16384" width="8.7109375" hidden="1"/>
  </cols>
  <sheetData>
    <row r="7" spans="2:5" ht="9.6" customHeight="1" x14ac:dyDescent="0.25">
      <c r="B7" s="293"/>
      <c r="C7" s="294"/>
      <c r="D7" s="294"/>
    </row>
    <row r="8" spans="2:5" ht="9.6" customHeight="1" x14ac:dyDescent="0.25">
      <c r="B8" s="90"/>
      <c r="C8" s="91"/>
      <c r="D8" s="91"/>
    </row>
    <row r="9" spans="2:5" ht="21.75" customHeight="1" x14ac:dyDescent="0.25">
      <c r="B9" s="92" t="s">
        <v>29</v>
      </c>
      <c r="C9" s="75">
        <v>2020</v>
      </c>
      <c r="D9" s="75">
        <v>2019</v>
      </c>
      <c r="E9" s="75" t="s">
        <v>22</v>
      </c>
    </row>
    <row r="10" spans="2:5" ht="10.5" customHeight="1" x14ac:dyDescent="0.25">
      <c r="B10" s="54"/>
      <c r="C10" s="54"/>
      <c r="D10" s="54"/>
      <c r="E10" s="54"/>
    </row>
    <row r="11" spans="2:5" x14ac:dyDescent="0.25">
      <c r="B11" s="315" t="s">
        <v>49</v>
      </c>
      <c r="C11" s="315"/>
      <c r="D11" s="315"/>
      <c r="E11" s="315"/>
    </row>
    <row r="12" spans="2:5" x14ac:dyDescent="0.25">
      <c r="B12" s="94" t="s">
        <v>30</v>
      </c>
      <c r="C12" s="95">
        <v>14.27</v>
      </c>
      <c r="D12" s="96">
        <v>12.62</v>
      </c>
      <c r="E12" s="97">
        <f>C12/D12-1</f>
        <v>0.13074484944532494</v>
      </c>
    </row>
    <row r="13" spans="2:5" x14ac:dyDescent="0.25">
      <c r="B13" s="98" t="s">
        <v>31</v>
      </c>
      <c r="C13" s="95">
        <v>16.11</v>
      </c>
      <c r="D13" s="96">
        <v>14.31</v>
      </c>
      <c r="E13" s="97">
        <f t="shared" ref="E13:E28" si="0">C13/D13-1</f>
        <v>0.12578616352201255</v>
      </c>
    </row>
    <row r="14" spans="2:5" x14ac:dyDescent="0.25">
      <c r="B14" s="98" t="s">
        <v>32</v>
      </c>
      <c r="C14" s="95">
        <v>2.82</v>
      </c>
      <c r="D14" s="96">
        <v>3.05</v>
      </c>
      <c r="E14" s="97">
        <f t="shared" si="0"/>
        <v>-7.5409836065573721E-2</v>
      </c>
    </row>
    <row r="15" spans="2:5" x14ac:dyDescent="0.25">
      <c r="B15" s="98" t="s">
        <v>33</v>
      </c>
      <c r="C15" s="95">
        <v>3.18</v>
      </c>
      <c r="D15" s="96">
        <v>3.72</v>
      </c>
      <c r="E15" s="97">
        <f t="shared" si="0"/>
        <v>-0.14516129032258063</v>
      </c>
    </row>
    <row r="16" spans="2:5" x14ac:dyDescent="0.25">
      <c r="B16" s="98" t="s">
        <v>34</v>
      </c>
      <c r="C16" s="95">
        <v>2.2200000000000002</v>
      </c>
      <c r="D16" s="99">
        <v>2.8</v>
      </c>
      <c r="E16" s="97">
        <f t="shared" si="0"/>
        <v>-0.20714285714285707</v>
      </c>
    </row>
    <row r="17" spans="2:5" x14ac:dyDescent="0.25">
      <c r="B17" s="316" t="s">
        <v>35</v>
      </c>
      <c r="C17" s="316"/>
      <c r="D17" s="316"/>
      <c r="E17" s="316"/>
    </row>
    <row r="18" spans="2:5" x14ac:dyDescent="0.25">
      <c r="B18" s="94" t="s">
        <v>36</v>
      </c>
      <c r="C18" s="95">
        <v>128.30000000000001</v>
      </c>
      <c r="D18" s="96">
        <v>136.1</v>
      </c>
      <c r="E18" s="97">
        <f t="shared" si="0"/>
        <v>-5.7310800881704482E-2</v>
      </c>
    </row>
    <row r="19" spans="2:5" x14ac:dyDescent="0.25">
      <c r="B19" s="94" t="s">
        <v>37</v>
      </c>
      <c r="C19" s="95">
        <v>20.9</v>
      </c>
      <c r="D19" s="96">
        <v>26.1</v>
      </c>
      <c r="E19" s="97">
        <f t="shared" si="0"/>
        <v>-0.19923371647509591</v>
      </c>
    </row>
    <row r="20" spans="2:5" x14ac:dyDescent="0.25">
      <c r="B20" s="94" t="s">
        <v>38</v>
      </c>
      <c r="C20" s="95">
        <v>10.029999999999999</v>
      </c>
      <c r="D20" s="96">
        <v>12.7</v>
      </c>
      <c r="E20" s="97">
        <f t="shared" si="0"/>
        <v>-0.21023622047244095</v>
      </c>
    </row>
    <row r="21" spans="2:5" x14ac:dyDescent="0.25">
      <c r="B21" s="94" t="s">
        <v>39</v>
      </c>
      <c r="C21" s="95">
        <v>0.21</v>
      </c>
      <c r="D21" s="96">
        <v>0.01</v>
      </c>
      <c r="E21" s="100">
        <f t="shared" si="0"/>
        <v>20</v>
      </c>
    </row>
    <row r="22" spans="2:5" x14ac:dyDescent="0.25">
      <c r="B22" s="316" t="s">
        <v>40</v>
      </c>
      <c r="C22" s="316"/>
      <c r="D22" s="316"/>
      <c r="E22" s="316"/>
    </row>
    <row r="23" spans="2:5" x14ac:dyDescent="0.25">
      <c r="B23" s="101" t="s">
        <v>41</v>
      </c>
      <c r="C23" s="102">
        <v>82846</v>
      </c>
      <c r="D23" s="103">
        <v>76627</v>
      </c>
      <c r="E23" s="97">
        <f t="shared" si="0"/>
        <v>8.1159382463100505E-2</v>
      </c>
    </row>
    <row r="24" spans="2:5" x14ac:dyDescent="0.25">
      <c r="B24" s="101" t="s">
        <v>42</v>
      </c>
      <c r="C24" s="102">
        <v>119017</v>
      </c>
      <c r="D24" s="103">
        <v>115645</v>
      </c>
      <c r="E24" s="97">
        <f t="shared" si="0"/>
        <v>2.9158199662761008E-2</v>
      </c>
    </row>
    <row r="25" spans="2:5" x14ac:dyDescent="0.25">
      <c r="B25" s="101" t="s">
        <v>43</v>
      </c>
      <c r="C25" s="102">
        <v>30606</v>
      </c>
      <c r="D25" s="103">
        <v>28538</v>
      </c>
      <c r="E25" s="97">
        <f t="shared" si="0"/>
        <v>7.2464783797042465E-2</v>
      </c>
    </row>
    <row r="26" spans="2:5" x14ac:dyDescent="0.25">
      <c r="B26" s="315" t="s">
        <v>44</v>
      </c>
      <c r="C26" s="315"/>
      <c r="D26" s="315"/>
      <c r="E26" s="315"/>
    </row>
    <row r="27" spans="2:5" x14ac:dyDescent="0.25">
      <c r="B27" s="104" t="s">
        <v>45</v>
      </c>
      <c r="C27" s="95">
        <v>22605.15</v>
      </c>
      <c r="D27" s="105">
        <v>20986.16</v>
      </c>
      <c r="E27" s="97">
        <f t="shared" si="0"/>
        <v>7.7145604531748679E-2</v>
      </c>
    </row>
    <row r="28" spans="2:5" x14ac:dyDescent="0.25">
      <c r="B28" s="106" t="s">
        <v>50</v>
      </c>
      <c r="C28" s="95">
        <v>33606.35</v>
      </c>
      <c r="D28" s="105">
        <v>34490.343999999997</v>
      </c>
      <c r="E28" s="97">
        <f t="shared" si="0"/>
        <v>-2.5630187973770258E-2</v>
      </c>
    </row>
    <row r="29" spans="2:5" x14ac:dyDescent="0.25">
      <c r="B29" s="106" t="s">
        <v>51</v>
      </c>
      <c r="C29" s="95">
        <v>2.23</v>
      </c>
      <c r="D29" s="78">
        <v>5.26</v>
      </c>
      <c r="E29" s="107" t="s">
        <v>46</v>
      </c>
    </row>
    <row r="30" spans="2:5" x14ac:dyDescent="0.25">
      <c r="B30" s="108" t="s">
        <v>52</v>
      </c>
      <c r="C30" s="95">
        <v>1.98</v>
      </c>
      <c r="D30" s="109">
        <v>4.6500000000000004</v>
      </c>
      <c r="E30" s="110" t="s">
        <v>47</v>
      </c>
    </row>
    <row r="31" spans="2:5" ht="37.5" customHeight="1" x14ac:dyDescent="0.25">
      <c r="B31" s="314" t="s">
        <v>48</v>
      </c>
      <c r="C31" s="314"/>
      <c r="D31" s="314"/>
      <c r="E31" s="314"/>
    </row>
  </sheetData>
  <mergeCells count="6">
    <mergeCell ref="B31:E31"/>
    <mergeCell ref="B7:D7"/>
    <mergeCell ref="B11:E11"/>
    <mergeCell ref="B17:E17"/>
    <mergeCell ref="B22:E22"/>
    <mergeCell ref="B26:E2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showRowColHeaders="0" zoomScale="80" zoomScaleNormal="80" workbookViewId="0"/>
  </sheetViews>
  <sheetFormatPr defaultColWidth="0" defaultRowHeight="15.75" x14ac:dyDescent="0.25"/>
  <cols>
    <col min="1" max="1" width="12.42578125" style="20" customWidth="1"/>
    <col min="2" max="2" width="36.140625" style="26" customWidth="1"/>
    <col min="3" max="3" width="15.5703125" style="25" customWidth="1"/>
    <col min="4" max="4" width="19.85546875" style="24" customWidth="1"/>
    <col min="5" max="5" width="13.42578125" style="23" bestFit="1" customWidth="1"/>
    <col min="6" max="6" width="25.5703125" style="22" customWidth="1"/>
    <col min="7" max="7" width="8.5703125" style="22" customWidth="1"/>
    <col min="8" max="8" width="27.140625" style="21" hidden="1" customWidth="1"/>
    <col min="9" max="16384" width="23.5703125" style="20" hidden="1"/>
  </cols>
  <sheetData>
    <row r="1" spans="1:8" ht="15.75" customHeight="1" x14ac:dyDescent="0.25">
      <c r="A1"/>
      <c r="B1" s="293"/>
      <c r="C1" s="294"/>
      <c r="D1" s="294"/>
      <c r="E1" s="294"/>
      <c r="F1" s="294"/>
      <c r="G1" s="294"/>
      <c r="H1" s="28"/>
    </row>
    <row r="2" spans="1:8" ht="15.75" customHeight="1" x14ac:dyDescent="0.25">
      <c r="A2"/>
      <c r="B2" s="294"/>
      <c r="C2" s="294"/>
      <c r="D2" s="294"/>
      <c r="E2" s="294"/>
      <c r="F2" s="294"/>
      <c r="G2" s="294"/>
      <c r="H2" s="28"/>
    </row>
    <row r="3" spans="1:8" ht="15.75" customHeight="1" x14ac:dyDescent="0.25">
      <c r="A3"/>
      <c r="B3" s="294"/>
      <c r="C3" s="294"/>
      <c r="D3" s="294"/>
      <c r="E3" s="294"/>
      <c r="F3" s="294"/>
      <c r="G3" s="294"/>
      <c r="H3" s="28"/>
    </row>
    <row r="4" spans="1:8" ht="15.75" customHeight="1" x14ac:dyDescent="0.25">
      <c r="A4"/>
      <c r="B4" s="294"/>
      <c r="C4" s="294"/>
      <c r="D4" s="294"/>
      <c r="E4" s="294"/>
      <c r="F4" s="294"/>
      <c r="G4" s="294"/>
      <c r="H4" s="28"/>
    </row>
    <row r="5" spans="1:8" ht="37.5" customHeight="1" x14ac:dyDescent="0.25">
      <c r="A5"/>
      <c r="B5" s="29"/>
      <c r="C5" s="29"/>
      <c r="D5" s="29"/>
      <c r="E5" s="29"/>
      <c r="F5" s="29"/>
      <c r="G5" s="29"/>
      <c r="H5" s="28"/>
    </row>
    <row r="6" spans="1:8" ht="19.5" customHeight="1" x14ac:dyDescent="0.25">
      <c r="A6" s="30"/>
      <c r="B6" s="31" t="s">
        <v>10</v>
      </c>
      <c r="C6" s="32"/>
      <c r="D6" s="33"/>
      <c r="E6" s="34"/>
      <c r="F6" s="35"/>
      <c r="G6" s="20"/>
      <c r="H6" s="20"/>
    </row>
    <row r="7" spans="1:8" ht="30" x14ac:dyDescent="0.25">
      <c r="A7" s="30"/>
      <c r="B7" s="191" t="s">
        <v>9</v>
      </c>
      <c r="C7" s="192" t="s">
        <v>8</v>
      </c>
      <c r="D7" s="193" t="s">
        <v>7</v>
      </c>
      <c r="E7" s="194" t="s">
        <v>6</v>
      </c>
      <c r="F7" s="195" t="s">
        <v>5</v>
      </c>
      <c r="G7" s="20"/>
      <c r="H7" s="20"/>
    </row>
    <row r="8" spans="1:8" ht="19.5" customHeight="1" x14ac:dyDescent="0.25">
      <c r="A8" s="30"/>
      <c r="B8" s="196" t="s">
        <v>332</v>
      </c>
      <c r="C8" s="197">
        <v>1376.2449172441979</v>
      </c>
      <c r="D8" s="197">
        <v>560.02498302100014</v>
      </c>
      <c r="E8" s="198">
        <v>53200</v>
      </c>
      <c r="F8" s="199" t="s">
        <v>333</v>
      </c>
      <c r="G8" s="20"/>
      <c r="H8" s="20"/>
    </row>
    <row r="9" spans="1:8" ht="19.5" customHeight="1" thickBot="1" x14ac:dyDescent="0.3">
      <c r="A9" s="30"/>
      <c r="B9" s="196" t="s">
        <v>334</v>
      </c>
      <c r="C9" s="197">
        <v>1192</v>
      </c>
      <c r="D9" s="197">
        <v>499.7</v>
      </c>
      <c r="E9" s="200">
        <v>45861</v>
      </c>
      <c r="F9" s="199" t="s">
        <v>333</v>
      </c>
      <c r="G9" s="20"/>
      <c r="H9" s="20"/>
    </row>
    <row r="10" spans="1:8" ht="19.5" customHeight="1" x14ac:dyDescent="0.25">
      <c r="A10" s="30"/>
      <c r="B10" s="196" t="s">
        <v>335</v>
      </c>
      <c r="C10" s="197">
        <v>553.44332999999995</v>
      </c>
      <c r="D10" s="197">
        <v>375.99341999999996</v>
      </c>
      <c r="E10" s="198">
        <v>53490</v>
      </c>
      <c r="F10" s="199" t="s">
        <v>333</v>
      </c>
      <c r="G10" s="20"/>
      <c r="H10" s="20"/>
    </row>
    <row r="11" spans="1:8" ht="19.5" customHeight="1" thickBot="1" x14ac:dyDescent="0.3">
      <c r="A11" s="30"/>
      <c r="B11" s="196" t="s">
        <v>336</v>
      </c>
      <c r="C11" s="197">
        <v>510</v>
      </c>
      <c r="D11" s="197">
        <v>270.10000000000002</v>
      </c>
      <c r="E11" s="200">
        <v>45861</v>
      </c>
      <c r="F11" s="199" t="s">
        <v>333</v>
      </c>
      <c r="G11" s="20"/>
      <c r="H11" s="20"/>
    </row>
    <row r="12" spans="1:8" ht="19.5" customHeight="1" x14ac:dyDescent="0.25">
      <c r="A12" s="30"/>
      <c r="B12" s="196" t="s">
        <v>337</v>
      </c>
      <c r="C12" s="197">
        <v>399</v>
      </c>
      <c r="D12" s="197">
        <v>207.9</v>
      </c>
      <c r="E12" s="198">
        <v>49368</v>
      </c>
      <c r="F12" s="199" t="s">
        <v>333</v>
      </c>
      <c r="G12" s="20"/>
      <c r="H12" s="20"/>
    </row>
    <row r="13" spans="1:8" ht="19.5" customHeight="1" thickBot="1" x14ac:dyDescent="0.3">
      <c r="A13" s="30"/>
      <c r="B13" s="196" t="s">
        <v>338</v>
      </c>
      <c r="C13" s="197">
        <v>396</v>
      </c>
      <c r="D13" s="197">
        <v>239</v>
      </c>
      <c r="E13" s="200">
        <v>53331</v>
      </c>
      <c r="F13" s="199" t="s">
        <v>333</v>
      </c>
      <c r="G13" s="20"/>
      <c r="H13" s="20"/>
    </row>
    <row r="14" spans="1:8" ht="19.5" customHeight="1" x14ac:dyDescent="0.25">
      <c r="A14" s="30"/>
      <c r="B14" s="196" t="s">
        <v>339</v>
      </c>
      <c r="C14" s="197">
        <v>148.5</v>
      </c>
      <c r="D14" s="197">
        <v>81.855000000000004</v>
      </c>
      <c r="E14" s="198">
        <v>49663</v>
      </c>
      <c r="F14" s="199" t="s">
        <v>333</v>
      </c>
      <c r="G14" s="20"/>
      <c r="H14" s="20"/>
    </row>
    <row r="15" spans="1:8" ht="19.5" customHeight="1" thickBot="1" x14ac:dyDescent="0.3">
      <c r="A15" s="30"/>
      <c r="B15" s="196" t="s">
        <v>340</v>
      </c>
      <c r="C15" s="197">
        <v>102</v>
      </c>
      <c r="D15" s="197">
        <v>75</v>
      </c>
      <c r="E15" s="200">
        <v>53331</v>
      </c>
      <c r="F15" s="199" t="s">
        <v>333</v>
      </c>
      <c r="G15" s="20"/>
      <c r="H15" s="20"/>
    </row>
    <row r="16" spans="1:8" ht="19.5" customHeight="1" x14ac:dyDescent="0.25">
      <c r="A16" s="30"/>
      <c r="B16" s="196" t="s">
        <v>341</v>
      </c>
      <c r="C16" s="197">
        <v>94.348800000000011</v>
      </c>
      <c r="D16" s="197">
        <v>60.697728000000012</v>
      </c>
      <c r="E16" s="198">
        <v>49916</v>
      </c>
      <c r="F16" s="199" t="s">
        <v>333</v>
      </c>
      <c r="G16" s="20"/>
      <c r="H16" s="20"/>
    </row>
    <row r="17" spans="1:8" ht="19.5" customHeight="1" thickBot="1" x14ac:dyDescent="0.3">
      <c r="A17" s="30"/>
      <c r="B17" s="196" t="s">
        <v>342</v>
      </c>
      <c r="C17" s="197">
        <v>86.625</v>
      </c>
      <c r="D17" s="197">
        <v>56.017499999999998</v>
      </c>
      <c r="E17" s="200">
        <v>48581</v>
      </c>
      <c r="F17" s="199" t="s">
        <v>333</v>
      </c>
      <c r="G17" s="20"/>
      <c r="H17" s="20"/>
    </row>
    <row r="18" spans="1:8" ht="19.5" customHeight="1" x14ac:dyDescent="0.25">
      <c r="A18" s="30"/>
      <c r="B18" s="196" t="s">
        <v>343</v>
      </c>
      <c r="C18" s="197">
        <v>85.886780000000002</v>
      </c>
      <c r="D18" s="197">
        <v>75.416200000000003</v>
      </c>
      <c r="E18" s="198">
        <v>46177</v>
      </c>
      <c r="F18" s="199" t="s">
        <v>333</v>
      </c>
      <c r="G18" s="20"/>
      <c r="H18" s="20"/>
    </row>
    <row r="19" spans="1:8" ht="19.5" customHeight="1" thickBot="1" x14ac:dyDescent="0.3">
      <c r="A19" s="30"/>
      <c r="B19" s="196" t="s">
        <v>344</v>
      </c>
      <c r="C19" s="197">
        <v>82.555200000000013</v>
      </c>
      <c r="D19" s="197">
        <v>51.773903999999995</v>
      </c>
      <c r="E19" s="200">
        <v>49916</v>
      </c>
      <c r="F19" s="199" t="s">
        <v>333</v>
      </c>
      <c r="G19" s="20"/>
      <c r="H19" s="20"/>
    </row>
    <row r="20" spans="1:8" ht="19.5" customHeight="1" x14ac:dyDescent="0.25">
      <c r="A20" s="30"/>
      <c r="B20" s="196" t="s">
        <v>345</v>
      </c>
      <c r="C20" s="197">
        <v>81</v>
      </c>
      <c r="D20" s="197">
        <v>38.07</v>
      </c>
      <c r="E20" s="198">
        <v>49663</v>
      </c>
      <c r="F20" s="199" t="s">
        <v>333</v>
      </c>
      <c r="G20" s="20"/>
      <c r="H20" s="20"/>
    </row>
    <row r="21" spans="1:8" ht="19.5" customHeight="1" thickBot="1" x14ac:dyDescent="0.3">
      <c r="A21" s="30"/>
      <c r="B21" s="196" t="s">
        <v>346</v>
      </c>
      <c r="C21" s="197">
        <v>78</v>
      </c>
      <c r="D21" s="197">
        <v>56.1</v>
      </c>
      <c r="E21" s="200">
        <v>45627</v>
      </c>
      <c r="F21" s="199" t="s">
        <v>333</v>
      </c>
      <c r="G21" s="20"/>
      <c r="H21" s="20"/>
    </row>
    <row r="22" spans="1:8" ht="19.5" customHeight="1" x14ac:dyDescent="0.25">
      <c r="A22" s="30"/>
      <c r="B22" s="196" t="s">
        <v>347</v>
      </c>
      <c r="C22" s="197">
        <v>55</v>
      </c>
      <c r="D22" s="197">
        <v>29.1</v>
      </c>
      <c r="E22" s="198">
        <v>48342</v>
      </c>
      <c r="F22" s="199" t="s">
        <v>333</v>
      </c>
      <c r="G22" s="20"/>
      <c r="H22" s="20"/>
    </row>
    <row r="23" spans="1:8" ht="19.5" customHeight="1" thickBot="1" x14ac:dyDescent="0.3">
      <c r="A23" s="30"/>
      <c r="B23" s="196" t="s">
        <v>348</v>
      </c>
      <c r="C23" s="197">
        <v>52</v>
      </c>
      <c r="D23" s="197">
        <v>28</v>
      </c>
      <c r="E23" s="200">
        <v>53331</v>
      </c>
      <c r="F23" s="199" t="s">
        <v>333</v>
      </c>
      <c r="G23" s="20"/>
      <c r="H23" s="20"/>
    </row>
    <row r="24" spans="1:8" ht="19.5" customHeight="1" x14ac:dyDescent="0.25">
      <c r="A24" s="30"/>
      <c r="B24" s="196" t="s">
        <v>349</v>
      </c>
      <c r="C24" s="197">
        <v>49.749524999999998</v>
      </c>
      <c r="D24" s="197">
        <v>31.792315499999997</v>
      </c>
      <c r="E24" s="198">
        <v>47117</v>
      </c>
      <c r="F24" s="199" t="s">
        <v>333</v>
      </c>
      <c r="G24" s="20"/>
      <c r="H24" s="20"/>
    </row>
    <row r="25" spans="1:8" ht="19.5" customHeight="1" thickBot="1" x14ac:dyDescent="0.3">
      <c r="A25" s="30"/>
      <c r="B25" s="196" t="s">
        <v>350</v>
      </c>
      <c r="C25" s="197">
        <v>47.601539999999993</v>
      </c>
      <c r="D25" s="197">
        <v>28.798931699999997</v>
      </c>
      <c r="E25" s="200">
        <v>51728</v>
      </c>
      <c r="F25" s="199" t="s">
        <v>333</v>
      </c>
      <c r="G25" s="20"/>
      <c r="H25" s="20"/>
    </row>
    <row r="26" spans="1:8" ht="19.5" customHeight="1" x14ac:dyDescent="0.25">
      <c r="A26" s="30"/>
      <c r="B26" s="196" t="s">
        <v>351</v>
      </c>
      <c r="C26" s="197">
        <v>46</v>
      </c>
      <c r="D26" s="197">
        <v>21</v>
      </c>
      <c r="E26" s="198">
        <v>53331</v>
      </c>
      <c r="F26" s="199" t="s">
        <v>333</v>
      </c>
      <c r="G26" s="20"/>
      <c r="H26" s="20"/>
    </row>
    <row r="27" spans="1:8" ht="19.5" customHeight="1" thickBot="1" x14ac:dyDescent="0.3">
      <c r="A27" s="30"/>
      <c r="B27" s="196" t="s">
        <v>352</v>
      </c>
      <c r="C27" s="197">
        <v>42.300194000000005</v>
      </c>
      <c r="D27" s="197">
        <v>24.701799999999999</v>
      </c>
      <c r="E27" s="200">
        <v>46177</v>
      </c>
      <c r="F27" s="199" t="s">
        <v>333</v>
      </c>
      <c r="G27" s="20"/>
      <c r="H27" s="20"/>
    </row>
    <row r="28" spans="1:8" ht="19.5" customHeight="1" x14ac:dyDescent="0.25">
      <c r="A28" s="30"/>
      <c r="B28" s="196" t="s">
        <v>107</v>
      </c>
      <c r="C28" s="197">
        <v>42</v>
      </c>
      <c r="D28" s="197">
        <v>18.41</v>
      </c>
      <c r="E28" s="198">
        <v>48208</v>
      </c>
      <c r="F28" s="199" t="s">
        <v>353</v>
      </c>
      <c r="G28" s="20"/>
      <c r="H28" s="20"/>
    </row>
    <row r="29" spans="1:8" ht="19.5" customHeight="1" thickBot="1" x14ac:dyDescent="0.3">
      <c r="A29" s="30"/>
      <c r="B29" s="196" t="s">
        <v>354</v>
      </c>
      <c r="C29" s="197">
        <v>41.744842999999996</v>
      </c>
      <c r="D29" s="197">
        <v>18.263400000000001</v>
      </c>
      <c r="E29" s="200">
        <v>51738</v>
      </c>
      <c r="F29" s="199" t="s">
        <v>333</v>
      </c>
      <c r="G29" s="20"/>
      <c r="H29" s="20"/>
    </row>
    <row r="30" spans="1:8" ht="19.5" customHeight="1" x14ac:dyDescent="0.25">
      <c r="A30" s="30"/>
      <c r="B30" s="196" t="s">
        <v>355</v>
      </c>
      <c r="C30" s="197">
        <v>33.599664000000004</v>
      </c>
      <c r="D30" s="197">
        <v>18.5398146</v>
      </c>
      <c r="E30" s="198">
        <v>48405</v>
      </c>
      <c r="F30" s="199" t="s">
        <v>333</v>
      </c>
      <c r="G30" s="20"/>
      <c r="H30" s="20"/>
    </row>
    <row r="31" spans="1:8" ht="19.5" customHeight="1" thickBot="1" x14ac:dyDescent="0.3">
      <c r="A31" s="30"/>
      <c r="B31" s="196" t="s">
        <v>356</v>
      </c>
      <c r="C31" s="197">
        <v>29.829288000000002</v>
      </c>
      <c r="D31" s="197">
        <v>22.328800000000001</v>
      </c>
      <c r="E31" s="200">
        <v>46177</v>
      </c>
      <c r="F31" s="199" t="s">
        <v>333</v>
      </c>
      <c r="G31" s="20"/>
      <c r="H31" s="20"/>
    </row>
    <row r="32" spans="1:8" ht="19.5" customHeight="1" x14ac:dyDescent="0.25">
      <c r="A32" s="30"/>
      <c r="B32" s="196" t="s">
        <v>357</v>
      </c>
      <c r="C32" s="197">
        <v>28.8</v>
      </c>
      <c r="D32" s="197">
        <v>8.39</v>
      </c>
      <c r="E32" s="198">
        <v>48481</v>
      </c>
      <c r="F32" s="199" t="s">
        <v>353</v>
      </c>
      <c r="G32" s="20"/>
      <c r="H32" s="20"/>
    </row>
    <row r="33" spans="1:8" ht="19.5" customHeight="1" thickBot="1" x14ac:dyDescent="0.3">
      <c r="A33" s="30"/>
      <c r="B33" s="196" t="s">
        <v>358</v>
      </c>
      <c r="C33" s="197">
        <v>23</v>
      </c>
      <c r="D33" s="197">
        <v>13.91</v>
      </c>
      <c r="E33" s="200">
        <v>48305</v>
      </c>
      <c r="F33" s="199" t="s">
        <v>359</v>
      </c>
      <c r="G33" s="20"/>
      <c r="H33" s="20"/>
    </row>
    <row r="34" spans="1:8" ht="19.5" customHeight="1" x14ac:dyDescent="0.25">
      <c r="A34" s="30"/>
      <c r="B34" s="196" t="s">
        <v>360</v>
      </c>
      <c r="C34" s="197">
        <v>22.577400000000001</v>
      </c>
      <c r="D34" s="197">
        <v>10.961</v>
      </c>
      <c r="E34" s="198">
        <v>46177</v>
      </c>
      <c r="F34" s="199" t="s">
        <v>333</v>
      </c>
      <c r="G34" s="20"/>
      <c r="H34" s="20"/>
    </row>
    <row r="35" spans="1:8" ht="19.5" customHeight="1" thickBot="1" x14ac:dyDescent="0.3">
      <c r="A35" s="30"/>
      <c r="B35" s="196" t="s">
        <v>361</v>
      </c>
      <c r="C35" s="197">
        <v>18.012</v>
      </c>
      <c r="D35" s="197">
        <v>13.53</v>
      </c>
      <c r="E35" s="200">
        <v>53331</v>
      </c>
      <c r="F35" s="199" t="s">
        <v>333</v>
      </c>
      <c r="G35" s="20"/>
      <c r="H35" s="20"/>
    </row>
    <row r="36" spans="1:8" ht="19.5" customHeight="1" x14ac:dyDescent="0.25">
      <c r="A36" s="30"/>
      <c r="B36" s="196" t="s">
        <v>362</v>
      </c>
      <c r="C36" s="197">
        <v>15.131500000000001</v>
      </c>
      <c r="D36" s="197">
        <v>11.8207278</v>
      </c>
      <c r="E36" s="198">
        <v>47895</v>
      </c>
      <c r="F36" s="199" t="s">
        <v>359</v>
      </c>
      <c r="G36" s="20"/>
      <c r="H36" s="20"/>
    </row>
    <row r="37" spans="1:8" ht="19.5" customHeight="1" thickBot="1" x14ac:dyDescent="0.3">
      <c r="A37" s="30"/>
      <c r="B37" s="196" t="s">
        <v>363</v>
      </c>
      <c r="C37" s="197">
        <v>14</v>
      </c>
      <c r="D37" s="197">
        <v>6.68</v>
      </c>
      <c r="E37" s="200">
        <v>53331</v>
      </c>
      <c r="F37" s="199" t="s">
        <v>333</v>
      </c>
      <c r="G37" s="20"/>
      <c r="H37" s="20"/>
    </row>
    <row r="38" spans="1:8" ht="19.5" customHeight="1" x14ac:dyDescent="0.25">
      <c r="A38" s="30"/>
      <c r="B38" s="196" t="s">
        <v>364</v>
      </c>
      <c r="C38" s="197">
        <v>13.23</v>
      </c>
      <c r="D38" s="197">
        <v>8.0213000000000001</v>
      </c>
      <c r="E38" s="198">
        <v>47689</v>
      </c>
      <c r="F38" s="199" t="s">
        <v>359</v>
      </c>
      <c r="G38" s="20"/>
      <c r="H38" s="20"/>
    </row>
    <row r="39" spans="1:8" ht="19.5" customHeight="1" thickBot="1" x14ac:dyDescent="0.3">
      <c r="A39" s="30"/>
      <c r="B39" s="196" t="s">
        <v>365</v>
      </c>
      <c r="C39" s="197">
        <v>13.23</v>
      </c>
      <c r="D39" s="197">
        <v>0</v>
      </c>
      <c r="E39" s="200">
        <v>53491</v>
      </c>
      <c r="F39" s="199" t="s">
        <v>353</v>
      </c>
      <c r="G39" s="20"/>
      <c r="H39" s="20"/>
    </row>
    <row r="40" spans="1:8" ht="19.5" customHeight="1" x14ac:dyDescent="0.25">
      <c r="A40" s="30"/>
      <c r="B40" s="196" t="s">
        <v>366</v>
      </c>
      <c r="C40" s="197">
        <v>12.667299999999999</v>
      </c>
      <c r="D40" s="197">
        <v>6.8704000000000001</v>
      </c>
      <c r="E40" s="198">
        <v>46177</v>
      </c>
      <c r="F40" s="199" t="s">
        <v>333</v>
      </c>
      <c r="G40" s="20"/>
      <c r="H40" s="20"/>
    </row>
    <row r="41" spans="1:8" ht="19.5" customHeight="1" thickBot="1" x14ac:dyDescent="0.3">
      <c r="A41" s="30"/>
      <c r="B41" s="196" t="s">
        <v>367</v>
      </c>
      <c r="C41" s="197">
        <v>10.395000000000001</v>
      </c>
      <c r="D41" s="197">
        <v>0</v>
      </c>
      <c r="E41" s="200">
        <v>53491</v>
      </c>
      <c r="F41" s="199" t="s">
        <v>353</v>
      </c>
      <c r="G41" s="20"/>
      <c r="H41" s="20"/>
    </row>
    <row r="42" spans="1:8" ht="19.5" customHeight="1" x14ac:dyDescent="0.25">
      <c r="A42" s="30"/>
      <c r="B42" s="196" t="s">
        <v>368</v>
      </c>
      <c r="C42" s="197">
        <v>10.395000000000001</v>
      </c>
      <c r="D42" s="197">
        <v>0</v>
      </c>
      <c r="E42" s="198">
        <v>53491</v>
      </c>
      <c r="F42" s="199" t="s">
        <v>353</v>
      </c>
      <c r="G42" s="20"/>
      <c r="H42" s="20"/>
    </row>
    <row r="43" spans="1:8" ht="19.5" customHeight="1" thickBot="1" x14ac:dyDescent="0.3">
      <c r="A43" s="30"/>
      <c r="B43" s="196" t="s">
        <v>369</v>
      </c>
      <c r="C43" s="197">
        <v>10.395000000000001</v>
      </c>
      <c r="D43" s="197">
        <v>0</v>
      </c>
      <c r="E43" s="200">
        <v>53491</v>
      </c>
      <c r="F43" s="199" t="s">
        <v>353</v>
      </c>
      <c r="G43" s="20"/>
      <c r="H43" s="20"/>
    </row>
    <row r="44" spans="1:8" ht="19.5" customHeight="1" x14ac:dyDescent="0.25">
      <c r="A44" s="30"/>
      <c r="B44" s="196" t="s">
        <v>184</v>
      </c>
      <c r="C44" s="197">
        <v>201.12689700000007</v>
      </c>
      <c r="D44" s="197">
        <v>108.97797069999999</v>
      </c>
      <c r="E44" s="198"/>
      <c r="F44" s="199"/>
      <c r="G44" s="20"/>
      <c r="H44" s="20"/>
    </row>
    <row r="45" spans="1:8" ht="19.5" customHeight="1" x14ac:dyDescent="0.25">
      <c r="A45" s="30"/>
      <c r="B45" s="70" t="s">
        <v>4</v>
      </c>
      <c r="C45" s="172">
        <v>6018.3891782441988</v>
      </c>
      <c r="D45" s="172">
        <v>3077.7451953209988</v>
      </c>
      <c r="E45" s="71"/>
      <c r="F45" s="71"/>
      <c r="G45" s="20"/>
      <c r="H45" s="20"/>
    </row>
  </sheetData>
  <mergeCells count="1">
    <mergeCell ref="B1:G4"/>
  </mergeCells>
  <conditionalFormatting sqref="B8:F44">
    <cfRule type="expression" dxfId="22" priority="1">
      <formula>MOD(ROW(),2)=0</formula>
    </cfRule>
    <cfRule type="expression" dxfId="21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69"/>
  <sheetViews>
    <sheetView showGridLines="0" showRowColHeaders="0" zoomScale="70" zoomScaleNormal="70" workbookViewId="0"/>
  </sheetViews>
  <sheetFormatPr defaultColWidth="0" defaultRowHeight="12.75" customHeight="1" x14ac:dyDescent="0.2"/>
  <cols>
    <col min="1" max="2" width="16.5703125" style="67" customWidth="1"/>
    <col min="3" max="3" width="12.85546875" style="67" bestFit="1" customWidth="1"/>
    <col min="4" max="6" width="9.140625" style="67" customWidth="1"/>
    <col min="7" max="7" width="13.7109375" style="67" customWidth="1"/>
    <col min="8" max="10" width="9.140625" style="67" customWidth="1"/>
    <col min="11" max="11" width="12.140625" style="67" bestFit="1" customWidth="1"/>
    <col min="12" max="12" width="9.140625" style="67" customWidth="1"/>
    <col min="13" max="13" width="11.5703125" style="67" customWidth="1"/>
    <col min="14" max="14" width="9.140625" style="67" hidden="1" customWidth="1"/>
    <col min="15" max="15" width="26.140625" style="67" hidden="1" customWidth="1"/>
    <col min="16" max="16" width="10.28515625" style="67" hidden="1" customWidth="1"/>
    <col min="17" max="17" width="2.7109375" style="68" hidden="1" customWidth="1"/>
    <col min="18" max="18" width="25" style="68" hidden="1" customWidth="1"/>
    <col min="19" max="19" width="9.28515625" style="67" hidden="1" customWidth="1"/>
    <col min="20" max="20" width="2.7109375" style="68" hidden="1" customWidth="1"/>
    <col min="21" max="21" width="32.85546875" style="68" hidden="1" customWidth="1"/>
    <col min="22" max="22" width="9.140625" style="67" hidden="1" customWidth="1"/>
    <col min="23" max="25" width="0" style="67" hidden="1" customWidth="1"/>
    <col min="26" max="16384" width="9.140625" style="67" hidden="1"/>
  </cols>
  <sheetData>
    <row r="1" spans="2:21" s="37" customFormat="1" ht="12.75" customHeight="1" x14ac:dyDescent="0.2">
      <c r="B1" s="293"/>
      <c r="C1" s="293"/>
      <c r="D1" s="293"/>
      <c r="E1" s="293"/>
      <c r="F1" s="293"/>
      <c r="G1" s="293"/>
      <c r="Q1" s="38"/>
      <c r="R1" s="38"/>
      <c r="T1" s="38"/>
      <c r="U1" s="38"/>
    </row>
    <row r="2" spans="2:21" s="37" customFormat="1" ht="12.75" customHeight="1" x14ac:dyDescent="0.2">
      <c r="B2" s="293"/>
      <c r="C2" s="293"/>
      <c r="D2" s="293"/>
      <c r="E2" s="293"/>
      <c r="F2" s="293"/>
      <c r="G2" s="293"/>
      <c r="Q2" s="38"/>
      <c r="R2" s="38"/>
      <c r="T2" s="38"/>
      <c r="U2" s="38"/>
    </row>
    <row r="3" spans="2:21" s="37" customFormat="1" ht="12.75" customHeight="1" x14ac:dyDescent="0.2">
      <c r="B3" s="293"/>
      <c r="C3" s="293"/>
      <c r="D3" s="293"/>
      <c r="E3" s="293"/>
      <c r="F3" s="293"/>
      <c r="G3" s="293"/>
      <c r="Q3" s="38"/>
      <c r="R3" s="38"/>
      <c r="T3" s="38"/>
      <c r="U3" s="38"/>
    </row>
    <row r="4" spans="2:21" s="37" customFormat="1" ht="12.75" customHeight="1" x14ac:dyDescent="0.2">
      <c r="B4" s="293"/>
      <c r="C4" s="293"/>
      <c r="D4" s="293"/>
      <c r="E4" s="293"/>
      <c r="F4" s="293"/>
      <c r="G4" s="293"/>
      <c r="Q4" s="38"/>
      <c r="R4" s="38"/>
      <c r="T4" s="38"/>
      <c r="U4" s="38"/>
    </row>
    <row r="5" spans="2:21" s="37" customFormat="1" ht="12.75" customHeight="1" x14ac:dyDescent="0.2">
      <c r="B5" s="293"/>
      <c r="C5" s="293"/>
      <c r="D5" s="293"/>
      <c r="E5" s="293"/>
      <c r="F5" s="293"/>
      <c r="G5" s="293"/>
      <c r="Q5" s="38"/>
      <c r="R5" s="38"/>
      <c r="T5" s="38"/>
      <c r="U5" s="38"/>
    </row>
    <row r="6" spans="2:21" s="37" customFormat="1" ht="12.75" customHeight="1" x14ac:dyDescent="0.2">
      <c r="B6" s="293"/>
      <c r="C6" s="293"/>
      <c r="D6" s="293"/>
      <c r="E6" s="293"/>
      <c r="F6" s="293"/>
      <c r="G6" s="293"/>
      <c r="Q6" s="38"/>
      <c r="R6" s="38"/>
      <c r="T6" s="38"/>
      <c r="U6" s="38"/>
    </row>
    <row r="7" spans="2:21" s="37" customFormat="1" ht="12.75" customHeight="1" x14ac:dyDescent="0.2">
      <c r="Q7" s="38"/>
      <c r="R7" s="38"/>
      <c r="T7" s="38"/>
      <c r="U7" s="38"/>
    </row>
    <row r="17" spans="15:22" ht="12.75" customHeight="1" x14ac:dyDescent="0.25">
      <c r="O17" s="130" t="s">
        <v>118</v>
      </c>
      <c r="P17" s="118">
        <f>[2]Infograma!$C$3</f>
        <v>82516.319767131994</v>
      </c>
      <c r="Q17" s="119"/>
      <c r="R17" s="131" t="s">
        <v>119</v>
      </c>
      <c r="S17" s="120">
        <f>SUM(S19:S23)</f>
        <v>82516.319767132009</v>
      </c>
      <c r="T17" s="119"/>
    </row>
    <row r="18" spans="15:22" ht="12.75" customHeight="1" x14ac:dyDescent="0.2">
      <c r="P18" s="132"/>
      <c r="Q18" s="133"/>
      <c r="R18" s="133"/>
    </row>
    <row r="19" spans="15:22" ht="12.75" customHeight="1" x14ac:dyDescent="0.25">
      <c r="O19" s="134" t="s">
        <v>120</v>
      </c>
      <c r="P19" s="121">
        <f>[2]Infograma!$C$5</f>
        <v>9080.4875957879995</v>
      </c>
      <c r="Q19" s="122"/>
      <c r="R19" s="135" t="s">
        <v>121</v>
      </c>
      <c r="S19" s="123">
        <f>[2]Infograma!$F$5</f>
        <v>75257.649475951912</v>
      </c>
      <c r="T19" s="133"/>
      <c r="U19" s="136" t="s">
        <v>121</v>
      </c>
      <c r="V19" s="137">
        <f>SUM(V21:V33)</f>
        <v>75257.649475951912</v>
      </c>
    </row>
    <row r="20" spans="15:22" ht="12.75" customHeight="1" x14ac:dyDescent="0.25">
      <c r="R20" s="138"/>
      <c r="S20" s="123"/>
      <c r="U20" s="119"/>
    </row>
    <row r="21" spans="15:22" ht="12.75" customHeight="1" x14ac:dyDescent="0.25">
      <c r="O21" s="139" t="s">
        <v>122</v>
      </c>
      <c r="P21" s="124">
        <f>[2]Infograma!$C$7</f>
        <v>7315.7836332019997</v>
      </c>
      <c r="Q21" s="125"/>
      <c r="R21" s="126" t="s">
        <v>123</v>
      </c>
      <c r="S21" s="123">
        <f>[2]Infograma!$F$7</f>
        <v>6791.7664776030979</v>
      </c>
      <c r="T21" s="133"/>
      <c r="U21" s="140" t="s">
        <v>124</v>
      </c>
      <c r="V21" s="127">
        <f>[2]Infograma!I7</f>
        <v>24239.801798097902</v>
      </c>
    </row>
    <row r="22" spans="15:22" ht="12.75" customHeight="1" x14ac:dyDescent="0.25">
      <c r="O22" s="141"/>
      <c r="P22" s="141"/>
      <c r="R22" s="138"/>
      <c r="S22" s="123"/>
      <c r="U22" s="142"/>
      <c r="V22" s="127"/>
    </row>
    <row r="23" spans="15:22" ht="12.75" customHeight="1" x14ac:dyDescent="0.25">
      <c r="O23" s="143" t="s">
        <v>125</v>
      </c>
      <c r="P23" s="124">
        <f>[2]Infograma!$C$9</f>
        <v>0</v>
      </c>
      <c r="Q23" s="125"/>
      <c r="R23" s="126" t="s">
        <v>126</v>
      </c>
      <c r="S23" s="123">
        <f>[2]Infograma!$F$9</f>
        <v>466.90381357700005</v>
      </c>
      <c r="T23" s="133"/>
      <c r="U23" s="140" t="s">
        <v>127</v>
      </c>
      <c r="V23" s="127">
        <f>[2]Infograma!I9</f>
        <v>25227.792353544002</v>
      </c>
    </row>
    <row r="24" spans="15:22" ht="12.75" customHeight="1" x14ac:dyDescent="0.25">
      <c r="O24" s="141"/>
      <c r="P24" s="124"/>
      <c r="Q24" s="125"/>
      <c r="R24" s="125"/>
      <c r="U24" s="142"/>
      <c r="V24" s="127"/>
    </row>
    <row r="25" spans="15:22" ht="12.75" customHeight="1" x14ac:dyDescent="0.25">
      <c r="O25" s="143" t="s">
        <v>128</v>
      </c>
      <c r="P25" s="124">
        <f>[2]Infograma!$C$11</f>
        <v>1948.6804374170001</v>
      </c>
      <c r="Q25" s="125"/>
      <c r="R25" s="125"/>
      <c r="U25" s="140" t="s">
        <v>129</v>
      </c>
      <c r="V25" s="127">
        <f>[2]Infograma!I11</f>
        <v>0</v>
      </c>
    </row>
    <row r="26" spans="15:22" ht="12.75" customHeight="1" x14ac:dyDescent="0.25">
      <c r="O26" s="141"/>
      <c r="P26" s="141"/>
      <c r="U26" s="142"/>
      <c r="V26" s="127"/>
    </row>
    <row r="27" spans="15:22" ht="12.75" customHeight="1" x14ac:dyDescent="0.25">
      <c r="O27" s="143" t="s">
        <v>130</v>
      </c>
      <c r="P27" s="124">
        <f>[2]Infograma!$C$13</f>
        <v>-183.97647483100002</v>
      </c>
      <c r="Q27" s="125"/>
      <c r="R27" s="125"/>
      <c r="S27" s="128"/>
      <c r="T27" s="125"/>
      <c r="U27" s="140" t="s">
        <v>131</v>
      </c>
      <c r="V27" s="127">
        <f>[2]Infograma!I13</f>
        <v>1916.3462867080002</v>
      </c>
    </row>
    <row r="28" spans="15:22" ht="12.75" customHeight="1" x14ac:dyDescent="0.25">
      <c r="P28" s="132"/>
      <c r="Q28" s="133"/>
      <c r="R28" s="133"/>
      <c r="U28" s="144"/>
      <c r="V28" s="127"/>
    </row>
    <row r="29" spans="15:22" ht="12.75" customHeight="1" x14ac:dyDescent="0.25">
      <c r="P29" s="132"/>
      <c r="Q29" s="133"/>
      <c r="R29" s="133"/>
      <c r="U29" s="140" t="s">
        <v>132</v>
      </c>
      <c r="V29" s="127">
        <f>[2]Infograma!I15</f>
        <v>2222.3519999999999</v>
      </c>
    </row>
    <row r="30" spans="15:22" ht="12.75" customHeight="1" x14ac:dyDescent="0.25">
      <c r="O30" s="134" t="s">
        <v>133</v>
      </c>
      <c r="P30" s="121">
        <f>[2]Infograma!$C$16</f>
        <v>73435.832171343995</v>
      </c>
      <c r="Q30" s="122"/>
      <c r="R30" s="122"/>
      <c r="U30" s="127"/>
      <c r="V30" s="127"/>
    </row>
    <row r="31" spans="15:22" ht="12.75" customHeight="1" x14ac:dyDescent="0.25">
      <c r="P31" s="132"/>
      <c r="Q31" s="133"/>
      <c r="R31" s="133"/>
      <c r="U31" s="140" t="s">
        <v>134</v>
      </c>
      <c r="V31" s="127">
        <f>[2]Infograma!I17</f>
        <v>2564.022253524</v>
      </c>
    </row>
    <row r="32" spans="15:22" ht="12.75" customHeight="1" x14ac:dyDescent="0.25">
      <c r="O32" s="143" t="s">
        <v>135</v>
      </c>
      <c r="P32" s="124">
        <f>[2]Infograma!C18</f>
        <v>5835.0922392659995</v>
      </c>
      <c r="Q32" s="133"/>
      <c r="R32" s="133"/>
      <c r="U32" s="144"/>
      <c r="V32" s="127"/>
    </row>
    <row r="33" spans="15:25" ht="12.75" customHeight="1" x14ac:dyDescent="0.25">
      <c r="O33" s="141"/>
      <c r="P33" s="141"/>
      <c r="U33" s="140" t="s">
        <v>136</v>
      </c>
      <c r="V33" s="127">
        <f>[2]Infograma!I19</f>
        <v>19087.334784077997</v>
      </c>
    </row>
    <row r="34" spans="15:25" ht="12.75" customHeight="1" x14ac:dyDescent="0.25">
      <c r="O34" s="143" t="s">
        <v>137</v>
      </c>
      <c r="P34" s="124">
        <f>[2]Infograma!C20</f>
        <v>17340.787577026997</v>
      </c>
      <c r="Q34" s="133"/>
      <c r="R34" s="133"/>
      <c r="V34" s="128"/>
    </row>
    <row r="35" spans="15:25" ht="12.75" customHeight="1" x14ac:dyDescent="0.25">
      <c r="O35" s="141"/>
      <c r="P35" s="124"/>
    </row>
    <row r="36" spans="15:25" ht="12.75" customHeight="1" x14ac:dyDescent="0.25">
      <c r="O36" s="143" t="s">
        <v>138</v>
      </c>
      <c r="P36" s="124">
        <f>[2]Infograma!C22</f>
        <v>2709.5919385579996</v>
      </c>
      <c r="Q36" s="133"/>
      <c r="R36" s="133"/>
    </row>
    <row r="37" spans="15:25" ht="12.75" customHeight="1" x14ac:dyDescent="0.25">
      <c r="O37" s="141"/>
      <c r="P37" s="124"/>
    </row>
    <row r="38" spans="15:25" ht="12.75" customHeight="1" x14ac:dyDescent="0.25">
      <c r="O38" s="143" t="s">
        <v>139</v>
      </c>
      <c r="P38" s="124">
        <f>[2]Infograma!C24</f>
        <v>17807.557371529001</v>
      </c>
      <c r="Q38" s="133"/>
      <c r="R38" s="133"/>
    </row>
    <row r="39" spans="15:25" ht="12.75" customHeight="1" x14ac:dyDescent="0.25">
      <c r="O39" s="141"/>
      <c r="P39" s="124"/>
      <c r="R39" s="145"/>
    </row>
    <row r="40" spans="15:25" ht="12.75" customHeight="1" x14ac:dyDescent="0.25">
      <c r="O40" s="143" t="s">
        <v>140</v>
      </c>
      <c r="P40" s="124">
        <f>[2]Infograma!C26</f>
        <v>20370.193816647999</v>
      </c>
      <c r="Q40" s="133"/>
      <c r="R40" s="133"/>
    </row>
    <row r="41" spans="15:25" ht="12.75" customHeight="1" x14ac:dyDescent="0.25">
      <c r="O41" s="141"/>
      <c r="P41" s="124"/>
      <c r="S41" s="146"/>
      <c r="U41" s="147"/>
    </row>
    <row r="42" spans="15:25" ht="12.75" customHeight="1" x14ac:dyDescent="0.25">
      <c r="O42" s="143" t="s">
        <v>141</v>
      </c>
      <c r="P42" s="124">
        <f>[2]Infograma!C28</f>
        <v>1090.8846939999999</v>
      </c>
      <c r="Q42" s="133"/>
      <c r="R42" s="133"/>
    </row>
    <row r="43" spans="15:25" ht="12.75" customHeight="1" x14ac:dyDescent="0.25">
      <c r="O43" s="141"/>
      <c r="P43" s="124"/>
    </row>
    <row r="44" spans="15:25" ht="12.75" customHeight="1" x14ac:dyDescent="0.25">
      <c r="O44" s="143" t="s">
        <v>142</v>
      </c>
      <c r="P44" s="124">
        <f>[2]Infograma!C30</f>
        <v>7506.5125820189996</v>
      </c>
      <c r="Q44" s="133"/>
      <c r="R44" s="133"/>
      <c r="Y44" s="148"/>
    </row>
    <row r="45" spans="15:25" ht="12.75" customHeight="1" x14ac:dyDescent="0.25">
      <c r="O45" s="141"/>
      <c r="P45" s="124"/>
    </row>
    <row r="46" spans="15:25" ht="12.75" customHeight="1" x14ac:dyDescent="0.25">
      <c r="O46" s="143" t="s">
        <v>143</v>
      </c>
      <c r="P46" s="124">
        <f>[2]Infograma!C32</f>
        <v>165.41800429699677</v>
      </c>
      <c r="Q46" s="133"/>
      <c r="R46" s="133"/>
      <c r="S46" s="149"/>
    </row>
    <row r="47" spans="15:25" ht="12.75" customHeight="1" x14ac:dyDescent="0.25">
      <c r="O47" s="141"/>
      <c r="P47" s="124"/>
    </row>
    <row r="48" spans="15:25" ht="12.75" customHeight="1" x14ac:dyDescent="0.25">
      <c r="O48" s="143" t="s">
        <v>144</v>
      </c>
      <c r="P48" s="124">
        <f>[2]Infograma!C34</f>
        <v>609.793948</v>
      </c>
      <c r="Q48" s="133"/>
      <c r="R48" s="133"/>
    </row>
    <row r="49" spans="2:18" ht="12.75" customHeight="1" x14ac:dyDescent="0.25">
      <c r="O49" s="141"/>
      <c r="P49" s="124"/>
    </row>
    <row r="50" spans="2:18" ht="12.75" customHeight="1" x14ac:dyDescent="0.25">
      <c r="O50" s="143" t="s">
        <v>145</v>
      </c>
      <c r="P50" s="124">
        <f>[2]Infograma!C36</f>
        <v>0</v>
      </c>
      <c r="Q50" s="133"/>
      <c r="R50" s="133"/>
    </row>
    <row r="52" spans="2:18" ht="12.75" customHeight="1" x14ac:dyDescent="0.25">
      <c r="D52" s="129"/>
    </row>
    <row r="55" spans="2:18" ht="12.75" customHeight="1" x14ac:dyDescent="0.25">
      <c r="I55" s="68"/>
      <c r="J55" s="68"/>
      <c r="K55" s="68"/>
      <c r="L55" s="68"/>
      <c r="M55" s="39"/>
    </row>
    <row r="56" spans="2:18" ht="12.75" customHeight="1" x14ac:dyDescent="0.25">
      <c r="I56" s="68"/>
      <c r="J56" s="68"/>
      <c r="K56" s="68"/>
      <c r="L56" s="68"/>
      <c r="M56" s="39"/>
    </row>
    <row r="57" spans="2:18" ht="12.75" customHeight="1" x14ac:dyDescent="0.25">
      <c r="I57" s="68"/>
      <c r="J57" s="68"/>
      <c r="K57" s="40"/>
      <c r="L57" s="68"/>
      <c r="M57" s="39"/>
    </row>
    <row r="58" spans="2:18" ht="12.75" customHeight="1" x14ac:dyDescent="0.25">
      <c r="I58" s="68"/>
      <c r="J58" s="68"/>
      <c r="K58" s="40"/>
      <c r="L58" s="68"/>
      <c r="M58" s="39"/>
    </row>
    <row r="59" spans="2:18" ht="12.75" customHeight="1" x14ac:dyDescent="0.25">
      <c r="B59" s="150"/>
      <c r="I59" s="68"/>
      <c r="J59" s="68"/>
      <c r="K59" s="68"/>
      <c r="L59" s="68"/>
      <c r="M59" s="39"/>
    </row>
    <row r="60" spans="2:18" ht="12.75" customHeight="1" x14ac:dyDescent="0.25">
      <c r="I60" s="68"/>
      <c r="J60" s="68"/>
      <c r="K60" s="68"/>
      <c r="L60" s="68"/>
      <c r="M60" s="39"/>
    </row>
    <row r="61" spans="2:18" ht="12.75" customHeight="1" x14ac:dyDescent="0.25">
      <c r="I61" s="68"/>
      <c r="J61" s="68"/>
      <c r="K61" s="68"/>
      <c r="L61" s="68"/>
      <c r="M61" s="39"/>
    </row>
    <row r="62" spans="2:18" ht="12.75" customHeight="1" x14ac:dyDescent="0.25">
      <c r="I62" s="68"/>
      <c r="J62" s="68"/>
      <c r="K62" s="68"/>
      <c r="L62" s="68"/>
      <c r="M62" s="39"/>
    </row>
    <row r="63" spans="2:18" ht="12.75" customHeight="1" x14ac:dyDescent="0.25">
      <c r="I63" s="68"/>
      <c r="J63" s="68"/>
      <c r="K63" s="68"/>
      <c r="L63" s="68"/>
      <c r="M63" s="39"/>
    </row>
    <row r="64" spans="2:18" ht="12.75" customHeight="1" x14ac:dyDescent="0.25">
      <c r="I64" s="68"/>
      <c r="J64" s="68"/>
      <c r="K64" s="68"/>
      <c r="L64" s="68"/>
      <c r="M64" s="39"/>
    </row>
    <row r="65" spans="9:13" ht="12.75" customHeight="1" x14ac:dyDescent="0.2">
      <c r="I65" s="68"/>
      <c r="J65" s="68"/>
      <c r="K65" s="68"/>
      <c r="L65" s="68"/>
      <c r="M65" s="151"/>
    </row>
    <row r="66" spans="9:13" ht="12.75" customHeight="1" x14ac:dyDescent="0.2">
      <c r="I66" s="68"/>
      <c r="J66" s="68"/>
      <c r="K66" s="68"/>
      <c r="L66" s="68"/>
      <c r="M66" s="68"/>
    </row>
    <row r="67" spans="9:13" ht="12.75" customHeight="1" x14ac:dyDescent="0.2">
      <c r="I67" s="68"/>
      <c r="J67" s="68"/>
      <c r="K67" s="68"/>
      <c r="L67" s="68"/>
      <c r="M67" s="68"/>
    </row>
    <row r="68" spans="9:13" ht="12.75" customHeight="1" x14ac:dyDescent="0.2">
      <c r="I68" s="68"/>
      <c r="J68" s="68"/>
      <c r="K68" s="68"/>
      <c r="L68" s="68"/>
      <c r="M68" s="68"/>
    </row>
    <row r="69" spans="9:13" ht="12.75" customHeight="1" x14ac:dyDescent="0.2">
      <c r="I69" s="68"/>
      <c r="J69" s="68"/>
      <c r="K69" s="68"/>
      <c r="L69" s="68"/>
      <c r="M69" s="68"/>
    </row>
  </sheetData>
  <mergeCells count="1">
    <mergeCell ref="B1:G6"/>
  </mergeCells>
  <pageMargins left="0" right="0" top="0" bottom="0" header="0" footer="0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4.140625" customWidth="1"/>
    <col min="2" max="2" width="28.28515625" bestFit="1" customWidth="1"/>
    <col min="3" max="3" width="13.42578125" bestFit="1" customWidth="1"/>
    <col min="4" max="4" width="10.85546875" customWidth="1"/>
    <col min="5" max="5" width="13.85546875" bestFit="1" customWidth="1"/>
    <col min="6" max="6" width="13.42578125" bestFit="1" customWidth="1"/>
    <col min="7" max="7" width="11.140625" customWidth="1"/>
    <col min="8" max="8" width="13.85546875" bestFit="1" customWidth="1"/>
    <col min="9" max="9" width="8.42578125" customWidth="1"/>
    <col min="10" max="10" width="9.42578125" customWidth="1"/>
    <col min="11" max="11" width="6.28515625" customWidth="1"/>
    <col min="12" max="16384" width="0.85546875" hidden="1"/>
  </cols>
  <sheetData>
    <row r="1" spans="2:10" x14ac:dyDescent="0.25">
      <c r="B1" s="293"/>
      <c r="C1" s="294"/>
      <c r="D1" s="294"/>
      <c r="E1" s="294"/>
      <c r="F1" s="294"/>
      <c r="G1" s="294"/>
    </row>
    <row r="2" spans="2:10" x14ac:dyDescent="0.25">
      <c r="B2" s="294"/>
      <c r="C2" s="294"/>
      <c r="D2" s="294"/>
      <c r="E2" s="294"/>
      <c r="F2" s="294"/>
      <c r="G2" s="294"/>
    </row>
    <row r="3" spans="2:10" x14ac:dyDescent="0.25">
      <c r="B3" s="294"/>
      <c r="C3" s="294"/>
      <c r="D3" s="294"/>
      <c r="E3" s="294"/>
      <c r="F3" s="294"/>
      <c r="G3" s="294"/>
    </row>
    <row r="4" spans="2:10" x14ac:dyDescent="0.25">
      <c r="B4" s="294"/>
      <c r="C4" s="294"/>
      <c r="D4" s="294"/>
      <c r="E4" s="294"/>
      <c r="F4" s="294"/>
      <c r="G4" s="294"/>
    </row>
    <row r="5" spans="2:10" x14ac:dyDescent="0.25">
      <c r="B5" s="294"/>
      <c r="C5" s="294"/>
      <c r="D5" s="294"/>
      <c r="E5" s="294"/>
      <c r="F5" s="294"/>
      <c r="G5" s="294"/>
    </row>
    <row r="6" spans="2:10" x14ac:dyDescent="0.25">
      <c r="B6" s="294"/>
      <c r="C6" s="294"/>
      <c r="D6" s="294"/>
      <c r="E6" s="294"/>
      <c r="F6" s="294"/>
      <c r="G6" s="294"/>
    </row>
    <row r="7" spans="2:10" x14ac:dyDescent="0.25"/>
    <row r="8" spans="2:10" ht="24.95" customHeight="1" x14ac:dyDescent="0.25">
      <c r="B8" s="201"/>
      <c r="C8" s="295">
        <v>2020</v>
      </c>
      <c r="D8" s="296"/>
      <c r="E8" s="296"/>
      <c r="F8" s="295">
        <v>2019</v>
      </c>
      <c r="G8" s="296"/>
      <c r="H8" s="296"/>
      <c r="I8" s="295" t="s">
        <v>15</v>
      </c>
      <c r="J8" s="296"/>
    </row>
    <row r="9" spans="2:10" ht="72.95" customHeight="1" x14ac:dyDescent="0.25">
      <c r="B9" s="202"/>
      <c r="C9" s="75" t="s">
        <v>14</v>
      </c>
      <c r="D9" s="75" t="s">
        <v>27</v>
      </c>
      <c r="E9" s="75" t="s">
        <v>13</v>
      </c>
      <c r="F9" s="75" t="s">
        <v>14</v>
      </c>
      <c r="G9" s="75" t="s">
        <v>27</v>
      </c>
      <c r="H9" s="75" t="s">
        <v>13</v>
      </c>
      <c r="I9" s="75" t="s">
        <v>12</v>
      </c>
      <c r="J9" s="75" t="s">
        <v>11</v>
      </c>
    </row>
    <row r="10" spans="2:10" ht="17.25" customHeight="1" x14ac:dyDescent="0.25">
      <c r="B10" s="217" t="s">
        <v>146</v>
      </c>
      <c r="C10" s="209">
        <v>10980626</v>
      </c>
      <c r="D10" s="209">
        <v>9875</v>
      </c>
      <c r="E10" s="210">
        <v>899.31</v>
      </c>
      <c r="F10" s="209">
        <v>10538342</v>
      </c>
      <c r="G10" s="209">
        <v>9668</v>
      </c>
      <c r="H10" s="210">
        <v>917.41</v>
      </c>
      <c r="I10" s="210">
        <v>4.2</v>
      </c>
      <c r="J10" s="211">
        <v>2.14</v>
      </c>
    </row>
    <row r="11" spans="2:10" ht="17.25" customHeight="1" x14ac:dyDescent="0.25">
      <c r="B11" s="217" t="s">
        <v>147</v>
      </c>
      <c r="C11" s="209">
        <v>12731167</v>
      </c>
      <c r="D11" s="209">
        <v>4171</v>
      </c>
      <c r="E11" s="210">
        <v>327.62</v>
      </c>
      <c r="F11" s="209">
        <v>14873005</v>
      </c>
      <c r="G11" s="209">
        <v>4760</v>
      </c>
      <c r="H11" s="210">
        <v>320.04000000000002</v>
      </c>
      <c r="I11" s="210">
        <v>-14.4</v>
      </c>
      <c r="J11" s="211">
        <v>-12.37</v>
      </c>
    </row>
    <row r="12" spans="2:10" ht="17.25" customHeight="1" x14ac:dyDescent="0.25">
      <c r="B12" s="217" t="s">
        <v>148</v>
      </c>
      <c r="C12" s="209">
        <v>8571078</v>
      </c>
      <c r="D12" s="209">
        <v>4979</v>
      </c>
      <c r="E12" s="210">
        <v>580.91</v>
      </c>
      <c r="F12" s="209">
        <v>9335454</v>
      </c>
      <c r="G12" s="209">
        <v>5439</v>
      </c>
      <c r="H12" s="210">
        <v>582.62</v>
      </c>
      <c r="I12" s="210">
        <v>-8.19</v>
      </c>
      <c r="J12" s="211">
        <v>-8.4600000000000009</v>
      </c>
    </row>
    <row r="13" spans="2:10" ht="17.25" customHeight="1" x14ac:dyDescent="0.25">
      <c r="B13" s="217" t="s">
        <v>149</v>
      </c>
      <c r="C13" s="209">
        <v>3766186</v>
      </c>
      <c r="D13" s="209">
        <v>2190</v>
      </c>
      <c r="E13" s="210">
        <v>581.49</v>
      </c>
      <c r="F13" s="209">
        <v>3795197</v>
      </c>
      <c r="G13" s="209">
        <v>2058</v>
      </c>
      <c r="H13" s="210">
        <v>542.26</v>
      </c>
      <c r="I13" s="210">
        <v>-0.76</v>
      </c>
      <c r="J13" s="211">
        <v>6.41</v>
      </c>
    </row>
    <row r="14" spans="2:10" ht="17.25" customHeight="1" x14ac:dyDescent="0.25">
      <c r="B14" s="217" t="s">
        <v>150</v>
      </c>
      <c r="C14" s="209">
        <v>713984</v>
      </c>
      <c r="D14" s="209">
        <v>522</v>
      </c>
      <c r="E14" s="210">
        <v>731.11</v>
      </c>
      <c r="F14" s="209">
        <v>904879</v>
      </c>
      <c r="G14" s="209">
        <v>654</v>
      </c>
      <c r="H14" s="210">
        <v>722.75</v>
      </c>
      <c r="I14" s="210">
        <v>-21.1</v>
      </c>
      <c r="J14" s="211">
        <v>-20.18</v>
      </c>
    </row>
    <row r="15" spans="2:10" ht="17.25" customHeight="1" x14ac:dyDescent="0.25">
      <c r="B15" s="217" t="s">
        <v>151</v>
      </c>
      <c r="C15" s="209">
        <v>1242760</v>
      </c>
      <c r="D15" s="209">
        <v>550</v>
      </c>
      <c r="E15" s="210">
        <v>442.56</v>
      </c>
      <c r="F15" s="209">
        <v>1357293</v>
      </c>
      <c r="G15" s="209">
        <v>614</v>
      </c>
      <c r="H15" s="210">
        <v>452.37</v>
      </c>
      <c r="I15" s="210">
        <v>-8.44</v>
      </c>
      <c r="J15" s="211">
        <v>-10.42</v>
      </c>
    </row>
    <row r="16" spans="2:10" ht="17.25" customHeight="1" thickBot="1" x14ac:dyDescent="0.3">
      <c r="B16" s="217" t="s">
        <v>152</v>
      </c>
      <c r="C16" s="212">
        <v>1362402</v>
      </c>
      <c r="D16" s="212">
        <v>722</v>
      </c>
      <c r="E16" s="213">
        <v>529.21</v>
      </c>
      <c r="F16" s="212">
        <v>1371992</v>
      </c>
      <c r="G16" s="212">
        <v>725</v>
      </c>
      <c r="H16" s="213">
        <v>528.42999999999995</v>
      </c>
      <c r="I16" s="213">
        <v>-0.7</v>
      </c>
      <c r="J16" s="211">
        <v>-0.55000000000000004</v>
      </c>
    </row>
    <row r="17" spans="2:10" ht="17.25" customHeight="1" thickTop="1" x14ac:dyDescent="0.25">
      <c r="B17" s="73" t="s">
        <v>153</v>
      </c>
      <c r="C17" s="81">
        <v>39368203</v>
      </c>
      <c r="D17" s="81">
        <v>23009</v>
      </c>
      <c r="E17" s="82">
        <v>584.46</v>
      </c>
      <c r="F17" s="81">
        <v>42176162</v>
      </c>
      <c r="G17" s="81">
        <v>23918</v>
      </c>
      <c r="H17" s="82">
        <v>567.1</v>
      </c>
      <c r="I17" s="82">
        <v>-6.66</v>
      </c>
      <c r="J17" s="74">
        <v>-3.8</v>
      </c>
    </row>
    <row r="18" spans="2:10" ht="17.25" customHeight="1" x14ac:dyDescent="0.25">
      <c r="B18" s="217" t="s">
        <v>154</v>
      </c>
      <c r="C18" s="209">
        <v>34089</v>
      </c>
      <c r="D18" s="214" t="s">
        <v>114</v>
      </c>
      <c r="E18" s="215" t="s">
        <v>114</v>
      </c>
      <c r="F18" s="209">
        <v>37827</v>
      </c>
      <c r="G18" s="209" t="s">
        <v>114</v>
      </c>
      <c r="H18" s="210" t="s">
        <v>114</v>
      </c>
      <c r="I18" s="210">
        <v>-9.8800000000000008</v>
      </c>
      <c r="J18" s="216" t="s">
        <v>114</v>
      </c>
    </row>
    <row r="19" spans="2:10" ht="25.5" x14ac:dyDescent="0.25">
      <c r="B19" s="217" t="s">
        <v>155</v>
      </c>
      <c r="C19" s="214" t="s">
        <v>114</v>
      </c>
      <c r="D19" s="209">
        <v>9</v>
      </c>
      <c r="E19" s="215" t="s">
        <v>114</v>
      </c>
      <c r="F19" s="209" t="s">
        <v>114</v>
      </c>
      <c r="G19" s="209">
        <v>134</v>
      </c>
      <c r="H19" s="215" t="s">
        <v>114</v>
      </c>
      <c r="I19" s="215" t="s">
        <v>114</v>
      </c>
      <c r="J19" s="211">
        <v>-93.28</v>
      </c>
    </row>
    <row r="20" spans="2:10" ht="17.25" customHeight="1" x14ac:dyDescent="0.25">
      <c r="B20" s="218"/>
      <c r="C20" s="206">
        <v>39402292</v>
      </c>
      <c r="D20" s="206">
        <v>23018</v>
      </c>
      <c r="E20" s="207">
        <v>584.17999999999995</v>
      </c>
      <c r="F20" s="206">
        <v>42213989</v>
      </c>
      <c r="G20" s="206">
        <v>24052</v>
      </c>
      <c r="H20" s="207">
        <v>569.76</v>
      </c>
      <c r="I20" s="207">
        <v>-6.66</v>
      </c>
      <c r="J20" s="208">
        <v>-4.3</v>
      </c>
    </row>
    <row r="21" spans="2:10" ht="25.5" x14ac:dyDescent="0.25">
      <c r="B21" s="217" t="s">
        <v>156</v>
      </c>
      <c r="C21" s="209">
        <v>13906848</v>
      </c>
      <c r="D21" s="209">
        <v>3363</v>
      </c>
      <c r="E21" s="210">
        <v>241.82</v>
      </c>
      <c r="F21" s="209">
        <v>11919773</v>
      </c>
      <c r="G21" s="209">
        <v>2943</v>
      </c>
      <c r="H21" s="210">
        <v>246.9</v>
      </c>
      <c r="I21" s="210">
        <v>16.670000000000002</v>
      </c>
      <c r="J21" s="211">
        <v>14.27</v>
      </c>
    </row>
    <row r="22" spans="2:10" ht="17.25" customHeight="1" x14ac:dyDescent="0.25">
      <c r="B22" s="217" t="s">
        <v>157</v>
      </c>
      <c r="C22" s="209" t="s">
        <v>114</v>
      </c>
      <c r="D22" s="209">
        <v>51</v>
      </c>
      <c r="E22" s="215" t="s">
        <v>158</v>
      </c>
      <c r="F22" s="209" t="s">
        <v>114</v>
      </c>
      <c r="G22" s="209">
        <v>-67</v>
      </c>
      <c r="H22" s="215" t="s">
        <v>114</v>
      </c>
      <c r="I22" s="215" t="s">
        <v>114</v>
      </c>
      <c r="J22" s="211">
        <v>-176.12</v>
      </c>
    </row>
    <row r="23" spans="2:10" ht="17.25" customHeight="1" x14ac:dyDescent="0.25">
      <c r="B23" s="73" t="s">
        <v>4</v>
      </c>
      <c r="C23" s="81">
        <v>53309140</v>
      </c>
      <c r="D23" s="81">
        <v>26432</v>
      </c>
      <c r="E23" s="82">
        <v>495.82</v>
      </c>
      <c r="F23" s="81">
        <v>54133762</v>
      </c>
      <c r="G23" s="81">
        <v>26928</v>
      </c>
      <c r="H23" s="82">
        <v>497.43</v>
      </c>
      <c r="I23" s="82">
        <v>-1.52</v>
      </c>
      <c r="J23" s="74">
        <v>-1.84</v>
      </c>
    </row>
    <row r="24" spans="2:10" x14ac:dyDescent="0.25"/>
    <row r="25" spans="2:10" ht="67.5" customHeight="1" x14ac:dyDescent="0.25">
      <c r="B25" s="297" t="s">
        <v>159</v>
      </c>
      <c r="C25" s="297"/>
      <c r="D25" s="297"/>
      <c r="E25" s="297"/>
      <c r="F25" s="297"/>
      <c r="G25" s="297"/>
      <c r="H25" s="297"/>
      <c r="I25" s="297"/>
      <c r="J25" s="297"/>
    </row>
    <row r="26" spans="2:10" x14ac:dyDescent="0.25"/>
    <row r="27" spans="2:10" x14ac:dyDescent="0.25"/>
    <row r="28" spans="2:10" x14ac:dyDescent="0.25"/>
  </sheetData>
  <mergeCells count="5">
    <mergeCell ref="B1:G6"/>
    <mergeCell ref="C8:E8"/>
    <mergeCell ref="F8:H8"/>
    <mergeCell ref="I8:J8"/>
    <mergeCell ref="B25:J25"/>
  </mergeCells>
  <conditionalFormatting sqref="B10:J22">
    <cfRule type="expression" dxfId="2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zoomScale="80" zoomScaleNormal="80" workbookViewId="0"/>
  </sheetViews>
  <sheetFormatPr defaultColWidth="0" defaultRowHeight="15" customHeight="1" zeroHeight="1" x14ac:dyDescent="0.25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hidden="1" customWidth="1"/>
    <col min="7" max="8" width="8.7109375" hidden="1" customWidth="1"/>
    <col min="9" max="16384" width="8.7109375" hidden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293"/>
      <c r="C5" s="293"/>
      <c r="D5" s="293"/>
      <c r="E5" s="294"/>
      <c r="F5" s="294"/>
      <c r="G5" s="294"/>
    </row>
    <row r="6" spans="2:7" x14ac:dyDescent="0.25">
      <c r="B6" s="294"/>
      <c r="C6" s="294"/>
      <c r="D6" s="294"/>
      <c r="E6" s="294"/>
      <c r="F6" s="294"/>
      <c r="G6" s="294"/>
    </row>
    <row r="7" spans="2:7" x14ac:dyDescent="0.25">
      <c r="B7" s="294"/>
      <c r="C7" s="294"/>
      <c r="D7" s="294"/>
      <c r="E7" s="294"/>
      <c r="F7" s="294"/>
      <c r="G7" s="294"/>
    </row>
    <row r="8" spans="2:7" ht="21" customHeight="1" x14ac:dyDescent="0.25">
      <c r="B8" s="51" t="s">
        <v>21</v>
      </c>
      <c r="C8" s="4"/>
      <c r="D8" s="4"/>
    </row>
    <row r="9" spans="2:7" ht="24" customHeight="1" x14ac:dyDescent="0.25">
      <c r="B9" s="298"/>
      <c r="C9" s="299" t="s">
        <v>23</v>
      </c>
      <c r="D9" s="300"/>
    </row>
    <row r="10" spans="2:7" ht="24" customHeight="1" x14ac:dyDescent="0.25">
      <c r="B10" s="298"/>
      <c r="C10" s="75">
        <v>2020</v>
      </c>
      <c r="D10" s="75">
        <v>2019</v>
      </c>
    </row>
    <row r="11" spans="2:7" ht="24" customHeight="1" x14ac:dyDescent="0.25">
      <c r="B11" s="219" t="s">
        <v>160</v>
      </c>
      <c r="C11" s="220">
        <v>1990221</v>
      </c>
      <c r="D11" s="220">
        <v>1429355</v>
      </c>
    </row>
    <row r="12" spans="2:7" ht="24" customHeight="1" x14ac:dyDescent="0.25">
      <c r="B12" s="219" t="s">
        <v>161</v>
      </c>
      <c r="C12" s="220">
        <v>780025</v>
      </c>
      <c r="D12" s="220">
        <v>714957</v>
      </c>
    </row>
    <row r="13" spans="2:7" ht="24" customHeight="1" x14ac:dyDescent="0.25">
      <c r="B13" s="219" t="s">
        <v>162</v>
      </c>
      <c r="C13" s="220">
        <v>302969</v>
      </c>
      <c r="D13" s="220">
        <v>269173</v>
      </c>
    </row>
    <row r="14" spans="2:7" ht="24" customHeight="1" x14ac:dyDescent="0.25">
      <c r="B14" s="219" t="s">
        <v>163</v>
      </c>
      <c r="C14" s="220">
        <v>1496785</v>
      </c>
      <c r="D14" s="220">
        <v>1886472</v>
      </c>
    </row>
    <row r="15" spans="2:7" ht="24" customHeight="1" x14ac:dyDescent="0.25">
      <c r="B15" s="219" t="s">
        <v>164</v>
      </c>
      <c r="C15" s="220">
        <v>317588</v>
      </c>
      <c r="D15" s="220">
        <v>375442</v>
      </c>
    </row>
    <row r="16" spans="2:7" ht="24" customHeight="1" x14ac:dyDescent="0.25">
      <c r="B16" s="219" t="s">
        <v>165</v>
      </c>
      <c r="C16" s="220">
        <v>333676</v>
      </c>
      <c r="D16" s="220">
        <v>310979</v>
      </c>
    </row>
    <row r="17" spans="2:4" ht="24" customHeight="1" x14ac:dyDescent="0.25">
      <c r="B17" s="219" t="s">
        <v>166</v>
      </c>
      <c r="C17" s="220">
        <v>3334408</v>
      </c>
      <c r="D17" s="220">
        <v>3021012</v>
      </c>
    </row>
    <row r="18" spans="2:4" ht="24" customHeight="1" x14ac:dyDescent="0.25">
      <c r="B18" s="219" t="s">
        <v>167</v>
      </c>
      <c r="C18" s="220">
        <v>3976906</v>
      </c>
      <c r="D18" s="220">
        <v>4097596</v>
      </c>
    </row>
    <row r="19" spans="2:4" ht="24" customHeight="1" x14ac:dyDescent="0.25">
      <c r="B19" s="219" t="s">
        <v>168</v>
      </c>
      <c r="C19" s="220">
        <v>678113</v>
      </c>
      <c r="D19" s="220">
        <v>206863</v>
      </c>
    </row>
    <row r="20" spans="2:4" ht="24" customHeight="1" x14ac:dyDescent="0.25">
      <c r="B20" s="219" t="s">
        <v>169</v>
      </c>
      <c r="C20" s="220">
        <v>-1099202</v>
      </c>
      <c r="D20" s="220">
        <v>-1025675</v>
      </c>
    </row>
    <row r="21" spans="2:4" ht="24" customHeight="1" thickBot="1" x14ac:dyDescent="0.3">
      <c r="B21" s="72"/>
      <c r="C21" s="175">
        <v>12111489</v>
      </c>
      <c r="D21" s="176">
        <v>11286174</v>
      </c>
    </row>
    <row r="22" spans="2:4" ht="15.75" thickTop="1" x14ac:dyDescent="0.25"/>
    <row r="23" spans="2:4" x14ac:dyDescent="0.25"/>
    <row r="24" spans="2:4" hidden="1" x14ac:dyDescent="0.25"/>
    <row r="25" spans="2:4" hidden="1" x14ac:dyDescent="0.25">
      <c r="C25" s="46"/>
      <c r="D25" s="46"/>
    </row>
    <row r="26" spans="2:4" hidden="1" x14ac:dyDescent="0.25">
      <c r="C26" s="41"/>
      <c r="D26" s="41"/>
    </row>
    <row r="27" spans="2:4" hidden="1" x14ac:dyDescent="0.25">
      <c r="C27" s="41"/>
      <c r="D27" s="41"/>
    </row>
    <row r="28" spans="2:4" hidden="1" x14ac:dyDescent="0.25">
      <c r="C28" s="41"/>
      <c r="D28" s="41"/>
    </row>
    <row r="29" spans="2:4" hidden="1" x14ac:dyDescent="0.25">
      <c r="C29" s="41"/>
      <c r="D29" s="41"/>
    </row>
    <row r="30" spans="2:4" hidden="1" x14ac:dyDescent="0.25">
      <c r="C30" s="41"/>
      <c r="D30" s="41"/>
    </row>
    <row r="31" spans="2:4" hidden="1" x14ac:dyDescent="0.25">
      <c r="C31" s="41"/>
      <c r="D31" s="41"/>
    </row>
    <row r="32" spans="2:4" hidden="1" x14ac:dyDescent="0.25">
      <c r="C32" s="41"/>
      <c r="D32" s="41"/>
    </row>
    <row r="33" spans="3:4" hidden="1" x14ac:dyDescent="0.25">
      <c r="C33" s="41"/>
      <c r="D33" s="41"/>
    </row>
    <row r="34" spans="3:4" hidden="1" x14ac:dyDescent="0.25">
      <c r="C34" s="41"/>
      <c r="D34" s="41"/>
    </row>
    <row r="35" spans="3:4" hidden="1" x14ac:dyDescent="0.25">
      <c r="C35" s="41"/>
      <c r="D35" s="41"/>
    </row>
    <row r="36" spans="3:4" hidden="1" x14ac:dyDescent="0.25">
      <c r="C36" s="41"/>
      <c r="D36" s="41"/>
    </row>
    <row r="37" spans="3:4" hidden="1" x14ac:dyDescent="0.25">
      <c r="C37" s="41"/>
      <c r="D37" s="41"/>
    </row>
    <row r="38" spans="3:4" hidden="1" x14ac:dyDescent="0.25">
      <c r="C38" s="41"/>
      <c r="D38" s="41"/>
    </row>
    <row r="39" spans="3:4" ht="15" customHeight="1" x14ac:dyDescent="0.25"/>
    <row r="40" spans="3:4" ht="15" customHeight="1" x14ac:dyDescent="0.25"/>
  </sheetData>
  <mergeCells count="3">
    <mergeCell ref="B5:G7"/>
    <mergeCell ref="B9:B10"/>
    <mergeCell ref="C9:D9"/>
  </mergeCells>
  <conditionalFormatting sqref="B11:D21">
    <cfRule type="expression" dxfId="19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showRowColHeaders="0" zoomScale="80" zoomScaleNormal="80" workbookViewId="0"/>
  </sheetViews>
  <sheetFormatPr defaultColWidth="0.140625" defaultRowHeight="15" x14ac:dyDescent="0.25"/>
  <cols>
    <col min="1" max="1" width="14" customWidth="1"/>
    <col min="2" max="2" width="21.140625" customWidth="1"/>
    <col min="3" max="6" width="17.85546875" customWidth="1"/>
    <col min="16380" max="16380" width="0.140625" customWidth="1"/>
  </cols>
  <sheetData>
    <row r="1" spans="2:6" x14ac:dyDescent="0.25">
      <c r="B1" s="293"/>
      <c r="C1" s="294"/>
      <c r="D1" s="294"/>
      <c r="E1" s="294"/>
      <c r="F1" s="294"/>
    </row>
    <row r="2" spans="2:6" x14ac:dyDescent="0.25">
      <c r="B2" s="294"/>
      <c r="C2" s="294"/>
      <c r="D2" s="294"/>
      <c r="E2" s="294"/>
      <c r="F2" s="294"/>
    </row>
    <row r="3" spans="2:6" x14ac:dyDescent="0.25">
      <c r="B3" s="294"/>
      <c r="C3" s="294"/>
      <c r="D3" s="294"/>
      <c r="E3" s="294"/>
      <c r="F3" s="294"/>
    </row>
    <row r="4" spans="2:6" ht="18.75" x14ac:dyDescent="0.25">
      <c r="B4" s="29"/>
      <c r="C4" s="29"/>
      <c r="D4" s="29"/>
      <c r="E4" s="29"/>
      <c r="F4" s="29"/>
    </row>
    <row r="5" spans="2:6" ht="18.75" x14ac:dyDescent="0.25">
      <c r="B5" s="29"/>
      <c r="C5" s="29"/>
      <c r="D5" s="29"/>
      <c r="E5" s="29"/>
      <c r="F5" s="29"/>
    </row>
    <row r="6" spans="2:6" ht="18.75" x14ac:dyDescent="0.25">
      <c r="B6" s="29"/>
      <c r="C6" s="29"/>
      <c r="D6" s="29"/>
      <c r="E6" s="29"/>
      <c r="F6" s="29"/>
    </row>
    <row r="7" spans="2:6" ht="10.5" customHeight="1" x14ac:dyDescent="0.25"/>
    <row r="8" spans="2:6" ht="23.25" customHeight="1" x14ac:dyDescent="0.25">
      <c r="B8" s="203" t="s">
        <v>475</v>
      </c>
      <c r="C8" s="93">
        <v>2018</v>
      </c>
      <c r="D8" s="93">
        <v>2019</v>
      </c>
      <c r="E8" s="93">
        <v>2020</v>
      </c>
    </row>
    <row r="9" spans="2:6" ht="23.25" customHeight="1" x14ac:dyDescent="0.25">
      <c r="B9" s="221" t="s">
        <v>476</v>
      </c>
      <c r="C9" s="222">
        <v>6371</v>
      </c>
      <c r="D9" s="223">
        <v>6622</v>
      </c>
      <c r="E9" s="222">
        <v>6545</v>
      </c>
    </row>
    <row r="10" spans="2:6" ht="23.25" customHeight="1" x14ac:dyDescent="0.25">
      <c r="B10" s="221" t="s">
        <v>477</v>
      </c>
      <c r="C10" s="224">
        <v>0.1249</v>
      </c>
      <c r="D10" s="225">
        <v>0.1273</v>
      </c>
      <c r="E10" s="224">
        <v>0.12560000000000002</v>
      </c>
    </row>
    <row r="11" spans="2:6" ht="23.25" customHeight="1" x14ac:dyDescent="0.25">
      <c r="B11" s="221" t="s">
        <v>478</v>
      </c>
      <c r="C11" s="224">
        <v>0.11220000000000001</v>
      </c>
      <c r="D11" s="225">
        <v>0.11509999999999999</v>
      </c>
      <c r="E11" s="224">
        <v>0.1143</v>
      </c>
    </row>
  </sheetData>
  <mergeCells count="1">
    <mergeCell ref="B1:F3"/>
  </mergeCells>
  <conditionalFormatting sqref="B9:E11">
    <cfRule type="expression" dxfId="18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showRowColHeaders="0" zoomScale="80" zoomScaleNormal="80" workbookViewId="0"/>
  </sheetViews>
  <sheetFormatPr defaultColWidth="0" defaultRowHeight="15.75" zeroHeight="1" x14ac:dyDescent="0.25"/>
  <cols>
    <col min="1" max="1" width="17.140625" style="43" customWidth="1"/>
    <col min="2" max="2" width="10.5703125" style="45" bestFit="1" customWidth="1"/>
    <col min="3" max="4" width="12.7109375" style="43" customWidth="1"/>
    <col min="5" max="5" width="1.7109375" style="44" customWidth="1"/>
    <col min="6" max="7" width="12.7109375" style="43" customWidth="1"/>
    <col min="8" max="8" width="12.85546875" style="43" customWidth="1"/>
    <col min="9" max="10" width="9.140625" style="43" customWidth="1"/>
    <col min="11" max="12" width="11.140625" style="43" hidden="1" customWidth="1"/>
    <col min="13" max="16384" width="9.140625" style="43" hidden="1"/>
  </cols>
  <sheetData>
    <row r="1" spans="1:8" x14ac:dyDescent="0.25">
      <c r="A1"/>
      <c r="B1" s="293"/>
      <c r="C1" s="294"/>
      <c r="D1" s="294"/>
      <c r="E1" s="294"/>
      <c r="F1" s="294"/>
      <c r="G1" s="294"/>
    </row>
    <row r="2" spans="1:8" x14ac:dyDescent="0.25">
      <c r="A2"/>
      <c r="B2" s="293"/>
      <c r="C2" s="294"/>
      <c r="D2" s="294"/>
      <c r="E2" s="294"/>
      <c r="F2" s="294"/>
      <c r="G2" s="294"/>
    </row>
    <row r="3" spans="1:8" x14ac:dyDescent="0.25">
      <c r="A3"/>
      <c r="B3" s="293"/>
      <c r="C3" s="294"/>
      <c r="D3" s="294"/>
      <c r="E3" s="294"/>
      <c r="F3" s="294"/>
      <c r="G3" s="294"/>
    </row>
    <row r="4" spans="1:8" x14ac:dyDescent="0.25">
      <c r="A4"/>
      <c r="B4" s="293"/>
      <c r="C4" s="294"/>
      <c r="D4" s="294"/>
      <c r="E4" s="294"/>
      <c r="F4" s="294"/>
      <c r="G4" s="294"/>
    </row>
    <row r="5" spans="1:8" x14ac:dyDescent="0.25">
      <c r="A5"/>
      <c r="B5" s="294"/>
      <c r="C5" s="294"/>
      <c r="D5" s="294"/>
      <c r="E5" s="294"/>
      <c r="F5" s="294"/>
      <c r="G5" s="294"/>
    </row>
    <row r="6" spans="1:8" ht="18.95" customHeight="1" x14ac:dyDescent="0.25">
      <c r="A6"/>
      <c r="B6" s="294"/>
      <c r="C6" s="294"/>
      <c r="D6" s="294"/>
      <c r="E6" s="294"/>
      <c r="F6" s="294"/>
      <c r="G6" s="294"/>
    </row>
    <row r="7" spans="1:8" ht="18" customHeight="1" x14ac:dyDescent="0.25">
      <c r="A7"/>
      <c r="B7" s="152"/>
      <c r="C7" s="152"/>
      <c r="D7" s="152"/>
      <c r="E7" s="152"/>
      <c r="F7" s="152"/>
      <c r="G7" s="152"/>
    </row>
    <row r="8" spans="1:8" ht="27" customHeight="1" x14ac:dyDescent="0.25">
      <c r="B8" s="204" t="s">
        <v>16</v>
      </c>
      <c r="C8" s="93" t="s">
        <v>18</v>
      </c>
      <c r="D8" s="93" t="s">
        <v>19</v>
      </c>
      <c r="E8" s="205"/>
      <c r="F8" s="204" t="s">
        <v>16</v>
      </c>
      <c r="G8" s="93" t="s">
        <v>18</v>
      </c>
      <c r="H8" s="93" t="s">
        <v>17</v>
      </c>
    </row>
    <row r="9" spans="1:8" ht="27" customHeight="1" x14ac:dyDescent="0.25">
      <c r="B9" s="226">
        <v>2016</v>
      </c>
      <c r="C9" s="227">
        <v>11.62</v>
      </c>
      <c r="D9" s="227">
        <v>11.57</v>
      </c>
      <c r="E9" s="228"/>
      <c r="F9" s="226">
        <v>2016</v>
      </c>
      <c r="G9" s="229">
        <v>8.1199999999999992</v>
      </c>
      <c r="H9" s="227">
        <v>5.37</v>
      </c>
    </row>
    <row r="10" spans="1:8" ht="27" customHeight="1" x14ac:dyDescent="0.25">
      <c r="B10" s="226">
        <v>2017</v>
      </c>
      <c r="C10" s="227">
        <v>11.32</v>
      </c>
      <c r="D10" s="227">
        <v>11.18</v>
      </c>
      <c r="E10" s="228"/>
      <c r="F10" s="226">
        <v>2017</v>
      </c>
      <c r="G10" s="229">
        <v>7.76</v>
      </c>
      <c r="H10" s="227">
        <v>5.44</v>
      </c>
    </row>
    <row r="11" spans="1:8" ht="27" customHeight="1" x14ac:dyDescent="0.25">
      <c r="B11" s="226">
        <v>2018</v>
      </c>
      <c r="C11" s="227">
        <v>11.03</v>
      </c>
      <c r="D11" s="227">
        <v>10.42</v>
      </c>
      <c r="E11" s="228"/>
      <c r="F11" s="226">
        <v>2018</v>
      </c>
      <c r="G11" s="229">
        <v>7.39</v>
      </c>
      <c r="H11" s="227">
        <v>5.13</v>
      </c>
    </row>
    <row r="12" spans="1:8" ht="27" customHeight="1" x14ac:dyDescent="0.25">
      <c r="B12" s="226">
        <v>2019</v>
      </c>
      <c r="C12" s="227">
        <v>10.73</v>
      </c>
      <c r="D12" s="227">
        <v>10.56</v>
      </c>
      <c r="E12" s="228"/>
      <c r="F12" s="226">
        <v>2019</v>
      </c>
      <c r="G12" s="229">
        <v>7.03</v>
      </c>
      <c r="H12" s="227">
        <v>4.8499999999999996</v>
      </c>
    </row>
    <row r="13" spans="1:8" ht="21.95" customHeight="1" x14ac:dyDescent="0.25">
      <c r="B13" s="226">
        <v>2020</v>
      </c>
      <c r="C13" s="227">
        <v>10.44</v>
      </c>
      <c r="D13" s="227">
        <v>9.57</v>
      </c>
      <c r="E13" s="228"/>
      <c r="F13" s="226">
        <v>2020</v>
      </c>
      <c r="G13" s="229">
        <v>6.67</v>
      </c>
      <c r="H13" s="227">
        <v>4.8600000000000003</v>
      </c>
    </row>
    <row r="14" spans="1:8" x14ac:dyDescent="0.25"/>
    <row r="15" spans="1:8" x14ac:dyDescent="0.25"/>
  </sheetData>
  <mergeCells count="1">
    <mergeCell ref="B1:G6"/>
  </mergeCells>
  <conditionalFormatting sqref="B13:D13 F13:H13">
    <cfRule type="expression" dxfId="17" priority="1">
      <formula>MOD(ROW(),2)=0</formula>
    </cfRule>
  </conditionalFormatting>
  <conditionalFormatting sqref="B9:D12 F9:H12">
    <cfRule type="expression" dxfId="16" priority="2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showRowColHeaders="0" zoomScale="80" zoomScaleNormal="80" workbookViewId="0"/>
  </sheetViews>
  <sheetFormatPr defaultColWidth="0" defaultRowHeight="15" customHeight="1" x14ac:dyDescent="0.25"/>
  <cols>
    <col min="1" max="1" width="4.140625" customWidth="1"/>
    <col min="2" max="2" width="28.28515625" bestFit="1" customWidth="1"/>
    <col min="3" max="3" width="13.42578125" bestFit="1" customWidth="1"/>
    <col min="4" max="4" width="10.85546875" customWidth="1"/>
    <col min="5" max="5" width="13.85546875" bestFit="1" customWidth="1"/>
    <col min="6" max="6" width="13.42578125" bestFit="1" customWidth="1"/>
    <col min="7" max="7" width="11.140625" customWidth="1"/>
    <col min="8" max="8" width="13.85546875" bestFit="1" customWidth="1"/>
    <col min="9" max="9" width="8.42578125" customWidth="1"/>
    <col min="10" max="10" width="9.42578125" customWidth="1"/>
    <col min="11" max="11" width="6.28515625" customWidth="1"/>
    <col min="12" max="16384" width="0.85546875" hidden="1"/>
  </cols>
  <sheetData>
    <row r="1" spans="2:7" x14ac:dyDescent="0.25">
      <c r="B1" s="293"/>
      <c r="C1" s="294"/>
      <c r="D1" s="294"/>
      <c r="E1" s="294"/>
      <c r="F1" s="294"/>
      <c r="G1" s="294"/>
    </row>
    <row r="2" spans="2:7" x14ac:dyDescent="0.25">
      <c r="B2" s="294"/>
      <c r="C2" s="294"/>
      <c r="D2" s="294"/>
      <c r="E2" s="294"/>
      <c r="F2" s="294"/>
      <c r="G2" s="294"/>
    </row>
    <row r="3" spans="2:7" x14ac:dyDescent="0.25">
      <c r="B3" s="294"/>
      <c r="C3" s="294"/>
      <c r="D3" s="294"/>
      <c r="E3" s="294"/>
      <c r="F3" s="294"/>
      <c r="G3" s="294"/>
    </row>
    <row r="4" spans="2:7" x14ac:dyDescent="0.25">
      <c r="B4" s="294"/>
      <c r="C4" s="294"/>
      <c r="D4" s="294"/>
      <c r="E4" s="294"/>
      <c r="F4" s="294"/>
      <c r="G4" s="294"/>
    </row>
    <row r="5" spans="2:7" x14ac:dyDescent="0.25">
      <c r="B5" s="294"/>
      <c r="C5" s="294"/>
      <c r="D5" s="294"/>
      <c r="E5" s="294"/>
      <c r="F5" s="294"/>
      <c r="G5" s="294"/>
    </row>
    <row r="6" spans="2:7" x14ac:dyDescent="0.25">
      <c r="B6" s="294"/>
      <c r="C6" s="294"/>
      <c r="D6" s="294"/>
      <c r="E6" s="294"/>
      <c r="F6" s="294"/>
      <c r="G6" s="294"/>
    </row>
  </sheetData>
  <mergeCells count="1">
    <mergeCell ref="B1:G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Cemig (Índice)</vt:lpstr>
      <vt:lpstr>1.1 RAP 2020-2021 </vt:lpstr>
      <vt:lpstr>1.2 Usinas</vt:lpstr>
      <vt:lpstr>1.3 Balanço de energia</vt:lpstr>
      <vt:lpstr>1.4 Mercado de Energia</vt:lpstr>
      <vt:lpstr>1.5 EE comprada para revenda</vt:lpstr>
      <vt:lpstr>1.6 Perdas Energia</vt:lpstr>
      <vt:lpstr>1.7 DEC _ FEC</vt:lpstr>
      <vt:lpstr>1.8 Taxa de arrecadação_Inad</vt:lpstr>
      <vt:lpstr>2.1 Receita</vt:lpstr>
      <vt:lpstr>2.2 Custos Despesas operaci</vt:lpstr>
      <vt:lpstr>2.3 LAJIDA</vt:lpstr>
      <vt:lpstr>2.4 Resultado Financeiro</vt:lpstr>
      <vt:lpstr>2.5 Endividamento</vt:lpstr>
      <vt:lpstr>2.6 Endividamento (Debêntures)</vt:lpstr>
      <vt:lpstr>2.7 Investimentos</vt:lpstr>
      <vt:lpstr>3.1 BP (Ativo)</vt:lpstr>
      <vt:lpstr>3.2 BP (Passivo)</vt:lpstr>
      <vt:lpstr>4.1 DRE</vt:lpstr>
      <vt:lpstr>5. Fluxo de caixa</vt:lpstr>
      <vt:lpstr>6. Desempenhos das ações</vt:lpstr>
      <vt:lpstr>'2.2 Custos Despesas operaci'!_Hlk160453777</vt:lpstr>
      <vt:lpstr>'1.5 EE comprada para revenda'!_Toc223922453</vt:lpstr>
      <vt:lpstr>'5. Fluxo de caixa'!_Toc229977613</vt:lpstr>
      <vt:lpstr>'6. Desempenhos das ações'!_Toc229977613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2021-03-27T01:14:40Z</dcterms:modified>
</cp:coreProperties>
</file>